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11"/>
  <workbookPr/>
  <mc:AlternateContent xmlns:mc="http://schemas.openxmlformats.org/markup-compatibility/2006">
    <mc:Choice Requires="x15">
      <x15ac:absPath xmlns:x15ac="http://schemas.microsoft.com/office/spreadsheetml/2010/11/ac" url="S:\ZEITMESSUNG\2018\Bern Frauenlauf\"/>
    </mc:Choice>
  </mc:AlternateContent>
  <bookViews>
    <workbookView xWindow="0" yWindow="0" windowWidth="28800" windowHeight="14280" tabRatio="390" xr2:uid="{00000000-000D-0000-FFFF-FFFF00000000}"/>
  </bookViews>
  <sheets>
    <sheet name="Teilnehmerinnen" sheetId="1" r:id="rId1"/>
    <sheet name="CSV" sheetId="2" r:id="rId2"/>
  </sheets>
  <definedNames>
    <definedName name="_xlnm.Print_Area" localSheetId="0">Teilnehmerinnen!$A$1:$W$51</definedName>
  </definedNames>
  <calcPr calcId="171027"/>
  <fileRecoveryPr autoRecover="0"/>
</workbook>
</file>

<file path=xl/calcChain.xml><?xml version="1.0" encoding="utf-8"?>
<calcChain xmlns="http://schemas.openxmlformats.org/spreadsheetml/2006/main">
  <c r="X3" i="2" l="1"/>
  <c r="X4" i="2"/>
  <c r="X5" i="2"/>
  <c r="X6" i="2"/>
  <c r="X7" i="2"/>
  <c r="X8" i="2"/>
  <c r="X9" i="2"/>
  <c r="A9" i="2" s="1"/>
  <c r="X10" i="2"/>
  <c r="A10" i="2" s="1"/>
  <c r="X11" i="2"/>
  <c r="X12" i="2"/>
  <c r="X13" i="2"/>
  <c r="X14" i="2"/>
  <c r="X15" i="2"/>
  <c r="X16" i="2"/>
  <c r="X17" i="2"/>
  <c r="A17" i="2" s="1"/>
  <c r="X18" i="2"/>
  <c r="A18" i="2" s="1"/>
  <c r="X19" i="2"/>
  <c r="X20" i="2"/>
  <c r="X21" i="2"/>
  <c r="X22" i="2"/>
  <c r="X23" i="2"/>
  <c r="X24" i="2"/>
  <c r="X25" i="2"/>
  <c r="A25" i="2" s="1"/>
  <c r="X26" i="2"/>
  <c r="X27" i="2"/>
  <c r="X28" i="2"/>
  <c r="X29" i="2"/>
  <c r="X30" i="2"/>
  <c r="X31" i="2"/>
  <c r="X32" i="2"/>
  <c r="X33" i="2"/>
  <c r="A33" i="2" s="1"/>
  <c r="X2" i="2"/>
  <c r="A4" i="2"/>
  <c r="A5" i="2"/>
  <c r="A6" i="2"/>
  <c r="A7" i="2"/>
  <c r="A8" i="2"/>
  <c r="A11" i="2"/>
  <c r="A12" i="2"/>
  <c r="A13" i="2"/>
  <c r="A14" i="2"/>
  <c r="A15" i="2"/>
  <c r="A16" i="2"/>
  <c r="A19" i="2"/>
  <c r="A20" i="2"/>
  <c r="A21" i="2"/>
  <c r="A22" i="2"/>
  <c r="A23" i="2"/>
  <c r="A24" i="2"/>
  <c r="A26" i="2"/>
  <c r="A27" i="2"/>
  <c r="A28" i="2"/>
  <c r="A29" i="2"/>
  <c r="A30" i="2"/>
  <c r="A31" i="2"/>
  <c r="A32" i="2"/>
  <c r="A2" i="2"/>
  <c r="A1" i="2"/>
  <c r="J3" i="2"/>
  <c r="I3" i="2" s="1"/>
  <c r="A3" i="2" s="1"/>
  <c r="I4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2" i="2"/>
  <c r="J2" i="2"/>
  <c r="F12" i="1" l="1"/>
  <c r="A12" i="1"/>
  <c r="W51" i="1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2" i="2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G11" i="1"/>
  <c r="A35" i="2"/>
  <c r="C3" i="2"/>
  <c r="D3" i="2"/>
  <c r="E3" i="2"/>
  <c r="F3" i="2"/>
  <c r="G3" i="2"/>
  <c r="H3" i="2"/>
  <c r="L3" i="2"/>
  <c r="N3" i="2"/>
  <c r="O3" i="2"/>
  <c r="Q3" i="2"/>
  <c r="V3" i="2"/>
  <c r="C4" i="2"/>
  <c r="D4" i="2"/>
  <c r="E4" i="2"/>
  <c r="F4" i="2"/>
  <c r="G4" i="2"/>
  <c r="H4" i="2"/>
  <c r="L4" i="2"/>
  <c r="N4" i="2"/>
  <c r="O4" i="2"/>
  <c r="Q4" i="2"/>
  <c r="V4" i="2"/>
  <c r="C5" i="2"/>
  <c r="D5" i="2"/>
  <c r="E5" i="2"/>
  <c r="F5" i="2"/>
  <c r="G5" i="2"/>
  <c r="H5" i="2"/>
  <c r="L5" i="2"/>
  <c r="N5" i="2"/>
  <c r="O5" i="2"/>
  <c r="Q5" i="2"/>
  <c r="V5" i="2"/>
  <c r="C6" i="2"/>
  <c r="D6" i="2"/>
  <c r="E6" i="2"/>
  <c r="F6" i="2"/>
  <c r="G6" i="2"/>
  <c r="H6" i="2"/>
  <c r="L6" i="2"/>
  <c r="N6" i="2"/>
  <c r="O6" i="2"/>
  <c r="Q6" i="2"/>
  <c r="V6" i="2"/>
  <c r="C7" i="2"/>
  <c r="D7" i="2"/>
  <c r="E7" i="2"/>
  <c r="F7" i="2"/>
  <c r="G7" i="2"/>
  <c r="H7" i="2"/>
  <c r="L7" i="2"/>
  <c r="N7" i="2"/>
  <c r="O7" i="2"/>
  <c r="Q7" i="2"/>
  <c r="V7" i="2"/>
  <c r="C8" i="2"/>
  <c r="D8" i="2"/>
  <c r="E8" i="2"/>
  <c r="F8" i="2"/>
  <c r="G8" i="2"/>
  <c r="H8" i="2"/>
  <c r="L8" i="2"/>
  <c r="N8" i="2"/>
  <c r="O8" i="2"/>
  <c r="Q8" i="2"/>
  <c r="V8" i="2"/>
  <c r="C9" i="2"/>
  <c r="D9" i="2"/>
  <c r="E9" i="2"/>
  <c r="F9" i="2"/>
  <c r="G9" i="2"/>
  <c r="H9" i="2"/>
  <c r="L9" i="2"/>
  <c r="N9" i="2"/>
  <c r="O9" i="2"/>
  <c r="Q9" i="2"/>
  <c r="V9" i="2"/>
  <c r="C10" i="2"/>
  <c r="D10" i="2"/>
  <c r="E10" i="2"/>
  <c r="F10" i="2"/>
  <c r="G10" i="2"/>
  <c r="H10" i="2"/>
  <c r="L10" i="2"/>
  <c r="N10" i="2"/>
  <c r="O10" i="2"/>
  <c r="Q10" i="2"/>
  <c r="V10" i="2"/>
  <c r="C11" i="2"/>
  <c r="D11" i="2"/>
  <c r="E11" i="2"/>
  <c r="F11" i="2"/>
  <c r="G11" i="2"/>
  <c r="H11" i="2"/>
  <c r="L11" i="2"/>
  <c r="N11" i="2"/>
  <c r="O11" i="2"/>
  <c r="Q11" i="2"/>
  <c r="V11" i="2"/>
  <c r="C12" i="2"/>
  <c r="D12" i="2"/>
  <c r="E12" i="2"/>
  <c r="F12" i="2"/>
  <c r="G12" i="2"/>
  <c r="H12" i="2"/>
  <c r="L12" i="2"/>
  <c r="N12" i="2"/>
  <c r="O12" i="2"/>
  <c r="Q12" i="2"/>
  <c r="V12" i="2"/>
  <c r="C13" i="2"/>
  <c r="D13" i="2"/>
  <c r="E13" i="2"/>
  <c r="F13" i="2"/>
  <c r="G13" i="2"/>
  <c r="H13" i="2"/>
  <c r="L13" i="2"/>
  <c r="N13" i="2"/>
  <c r="O13" i="2"/>
  <c r="Q13" i="2"/>
  <c r="V13" i="2"/>
  <c r="C14" i="2"/>
  <c r="D14" i="2"/>
  <c r="E14" i="2"/>
  <c r="F14" i="2"/>
  <c r="G14" i="2"/>
  <c r="H14" i="2"/>
  <c r="L14" i="2"/>
  <c r="N14" i="2"/>
  <c r="O14" i="2"/>
  <c r="Q14" i="2"/>
  <c r="V14" i="2"/>
  <c r="C15" i="2"/>
  <c r="D15" i="2"/>
  <c r="E15" i="2"/>
  <c r="F15" i="2"/>
  <c r="G15" i="2"/>
  <c r="H15" i="2"/>
  <c r="L15" i="2"/>
  <c r="N15" i="2"/>
  <c r="O15" i="2"/>
  <c r="Q15" i="2"/>
  <c r="V15" i="2"/>
  <c r="C16" i="2"/>
  <c r="D16" i="2"/>
  <c r="E16" i="2"/>
  <c r="F16" i="2"/>
  <c r="G16" i="2"/>
  <c r="H16" i="2"/>
  <c r="L16" i="2"/>
  <c r="N16" i="2"/>
  <c r="O16" i="2"/>
  <c r="Q16" i="2"/>
  <c r="V16" i="2"/>
  <c r="C17" i="2"/>
  <c r="D17" i="2"/>
  <c r="E17" i="2"/>
  <c r="F17" i="2"/>
  <c r="G17" i="2"/>
  <c r="H17" i="2"/>
  <c r="L17" i="2"/>
  <c r="N17" i="2"/>
  <c r="O17" i="2"/>
  <c r="Q17" i="2"/>
  <c r="V17" i="2"/>
  <c r="C18" i="2"/>
  <c r="D18" i="2"/>
  <c r="E18" i="2"/>
  <c r="F18" i="2"/>
  <c r="G18" i="2"/>
  <c r="H18" i="2"/>
  <c r="L18" i="2"/>
  <c r="N18" i="2"/>
  <c r="O18" i="2"/>
  <c r="Q18" i="2"/>
  <c r="V18" i="2"/>
  <c r="C19" i="2"/>
  <c r="D19" i="2"/>
  <c r="E19" i="2"/>
  <c r="F19" i="2"/>
  <c r="G19" i="2"/>
  <c r="H19" i="2"/>
  <c r="L19" i="2"/>
  <c r="N19" i="2"/>
  <c r="O19" i="2"/>
  <c r="Q19" i="2"/>
  <c r="V19" i="2"/>
  <c r="C20" i="2"/>
  <c r="D20" i="2"/>
  <c r="E20" i="2"/>
  <c r="F20" i="2"/>
  <c r="G20" i="2"/>
  <c r="H20" i="2"/>
  <c r="L20" i="2"/>
  <c r="N20" i="2"/>
  <c r="O20" i="2"/>
  <c r="Q20" i="2"/>
  <c r="V20" i="2"/>
  <c r="C21" i="2"/>
  <c r="D21" i="2"/>
  <c r="E21" i="2"/>
  <c r="F21" i="2"/>
  <c r="G21" i="2"/>
  <c r="H21" i="2"/>
  <c r="L21" i="2"/>
  <c r="N21" i="2"/>
  <c r="O21" i="2"/>
  <c r="Q21" i="2"/>
  <c r="V21" i="2"/>
  <c r="C22" i="2"/>
  <c r="D22" i="2"/>
  <c r="E22" i="2"/>
  <c r="F22" i="2"/>
  <c r="G22" i="2"/>
  <c r="H22" i="2"/>
  <c r="L22" i="2"/>
  <c r="N22" i="2"/>
  <c r="O22" i="2"/>
  <c r="Q22" i="2"/>
  <c r="V22" i="2"/>
  <c r="C23" i="2"/>
  <c r="D23" i="2"/>
  <c r="E23" i="2"/>
  <c r="F23" i="2"/>
  <c r="G23" i="2"/>
  <c r="H23" i="2"/>
  <c r="L23" i="2"/>
  <c r="N23" i="2"/>
  <c r="O23" i="2"/>
  <c r="Q23" i="2"/>
  <c r="V23" i="2"/>
  <c r="C24" i="2"/>
  <c r="D24" i="2"/>
  <c r="E24" i="2"/>
  <c r="F24" i="2"/>
  <c r="G24" i="2"/>
  <c r="H24" i="2"/>
  <c r="L24" i="2"/>
  <c r="N24" i="2"/>
  <c r="O24" i="2"/>
  <c r="Q24" i="2"/>
  <c r="V24" i="2"/>
  <c r="C25" i="2"/>
  <c r="D25" i="2"/>
  <c r="E25" i="2"/>
  <c r="F25" i="2"/>
  <c r="G25" i="2"/>
  <c r="H25" i="2"/>
  <c r="L25" i="2"/>
  <c r="N25" i="2"/>
  <c r="O25" i="2"/>
  <c r="Q25" i="2"/>
  <c r="V25" i="2"/>
  <c r="C26" i="2"/>
  <c r="D26" i="2"/>
  <c r="E26" i="2"/>
  <c r="F26" i="2"/>
  <c r="G26" i="2"/>
  <c r="H26" i="2"/>
  <c r="L26" i="2"/>
  <c r="N26" i="2"/>
  <c r="O26" i="2"/>
  <c r="Q26" i="2"/>
  <c r="V26" i="2"/>
  <c r="C27" i="2"/>
  <c r="D27" i="2"/>
  <c r="E27" i="2"/>
  <c r="F27" i="2"/>
  <c r="G27" i="2"/>
  <c r="H27" i="2"/>
  <c r="L27" i="2"/>
  <c r="N27" i="2"/>
  <c r="O27" i="2"/>
  <c r="Q27" i="2"/>
  <c r="V27" i="2"/>
  <c r="C28" i="2"/>
  <c r="D28" i="2"/>
  <c r="E28" i="2"/>
  <c r="F28" i="2"/>
  <c r="G28" i="2"/>
  <c r="H28" i="2"/>
  <c r="L28" i="2"/>
  <c r="N28" i="2"/>
  <c r="O28" i="2"/>
  <c r="Q28" i="2"/>
  <c r="V28" i="2"/>
  <c r="C29" i="2"/>
  <c r="D29" i="2"/>
  <c r="E29" i="2"/>
  <c r="F29" i="2"/>
  <c r="G29" i="2"/>
  <c r="H29" i="2"/>
  <c r="L29" i="2"/>
  <c r="N29" i="2"/>
  <c r="O29" i="2"/>
  <c r="Q29" i="2"/>
  <c r="V29" i="2"/>
  <c r="C30" i="2"/>
  <c r="D30" i="2"/>
  <c r="E30" i="2"/>
  <c r="F30" i="2"/>
  <c r="G30" i="2"/>
  <c r="H30" i="2"/>
  <c r="L30" i="2"/>
  <c r="N30" i="2"/>
  <c r="O30" i="2"/>
  <c r="Q30" i="2"/>
  <c r="V30" i="2"/>
  <c r="C31" i="2"/>
  <c r="D31" i="2"/>
  <c r="E31" i="2"/>
  <c r="F31" i="2"/>
  <c r="G31" i="2"/>
  <c r="H31" i="2"/>
  <c r="L31" i="2"/>
  <c r="N31" i="2"/>
  <c r="O31" i="2"/>
  <c r="Q31" i="2"/>
  <c r="V31" i="2"/>
  <c r="C32" i="2"/>
  <c r="D32" i="2"/>
  <c r="E32" i="2"/>
  <c r="F32" i="2"/>
  <c r="G32" i="2"/>
  <c r="H32" i="2"/>
  <c r="L32" i="2"/>
  <c r="N32" i="2"/>
  <c r="O32" i="2"/>
  <c r="Q32" i="2"/>
  <c r="V32" i="2"/>
  <c r="C33" i="2"/>
  <c r="D33" i="2"/>
  <c r="E33" i="2"/>
  <c r="F33" i="2"/>
  <c r="G33" i="2"/>
  <c r="H33" i="2"/>
  <c r="L33" i="2"/>
  <c r="N33" i="2"/>
  <c r="O33" i="2"/>
  <c r="Q33" i="2"/>
  <c r="V33" i="2"/>
  <c r="Q2" i="2"/>
  <c r="N2" i="2"/>
  <c r="H2" i="2"/>
  <c r="V2" i="2"/>
  <c r="O2" i="2" l="1"/>
  <c r="L2" i="2"/>
  <c r="G2" i="2"/>
  <c r="F2" i="2"/>
  <c r="E2" i="2"/>
  <c r="D2" i="2"/>
  <c r="C2" i="2"/>
  <c r="V50" i="1" l="1"/>
</calcChain>
</file>

<file path=xl/sharedStrings.xml><?xml version="1.0" encoding="utf-8"?>
<sst xmlns="http://schemas.openxmlformats.org/spreadsheetml/2006/main" count="251" uniqueCount="60">
  <si>
    <t>Name</t>
  </si>
  <si>
    <t>Vorname</t>
  </si>
  <si>
    <t>Strasse</t>
  </si>
  <si>
    <t>10 km</t>
  </si>
  <si>
    <t>5 km</t>
  </si>
  <si>
    <t xml:space="preserve">Betrag Startgeld
in CHF </t>
  </si>
  <si>
    <t>Strasse:</t>
  </si>
  <si>
    <t>PLZ:</t>
  </si>
  <si>
    <t>Ort:</t>
  </si>
  <si>
    <t>Ansprechperson:</t>
  </si>
  <si>
    <t>Mobile:</t>
  </si>
  <si>
    <t>E-Mail:</t>
  </si>
  <si>
    <t>PLZ</t>
  </si>
  <si>
    <t>Ort</t>
  </si>
  <si>
    <t>voraussichtliche
Laufzeit
Format: 30.33.33 / HH.MM.SS</t>
  </si>
  <si>
    <t>Running</t>
  </si>
  <si>
    <t>Walking</t>
  </si>
  <si>
    <t>Nordic Walking</t>
  </si>
  <si>
    <t>Total Startgeld:</t>
  </si>
  <si>
    <t>15 km</t>
  </si>
  <si>
    <t>Anmeldeformular für Gruppen - 32. Schweizer Frauenlauf Bern 2018</t>
  </si>
  <si>
    <t>Gruppenname:</t>
  </si>
  <si>
    <t>lastname</t>
  </si>
  <si>
    <t>firstname</t>
  </si>
  <si>
    <t>street</t>
  </si>
  <si>
    <t>postcode</t>
  </si>
  <si>
    <t>city</t>
  </si>
  <si>
    <t>sex</t>
  </si>
  <si>
    <t>F</t>
  </si>
  <si>
    <t>yearofbirth</t>
  </si>
  <si>
    <t>mobilephone</t>
  </si>
  <si>
    <t>email</t>
  </si>
  <si>
    <t>country</t>
  </si>
  <si>
    <t>CH</t>
  </si>
  <si>
    <t>contestnumber</t>
  </si>
  <si>
    <t>registrationstate</t>
  </si>
  <si>
    <t>angemeldet</t>
  </si>
  <si>
    <t>a_source</t>
  </si>
  <si>
    <t>Gruppenimport</t>
  </si>
  <si>
    <t>categorynumber</t>
  </si>
  <si>
    <t>paymentstate</t>
  </si>
  <si>
    <t>amount</t>
  </si>
  <si>
    <t>a_vorgabe</t>
  </si>
  <si>
    <t>T-Shirt-Grösse</t>
  </si>
  <si>
    <t>E-Mailadresse</t>
  </si>
  <si>
    <t>Strecke</t>
  </si>
  <si>
    <t>bitte wählen</t>
  </si>
  <si>
    <t>Andere</t>
  </si>
  <si>
    <t>a_team</t>
  </si>
  <si>
    <t>remark</t>
  </si>
  <si>
    <t xml:space="preserve"> </t>
  </si>
  <si>
    <t xml:space="preserve">Überweisung: </t>
  </si>
  <si>
    <t>Erst nach Eingang der Zahlung werden alle Läuferinnen auf der Online-Startliste geführt.</t>
  </si>
  <si>
    <t>Sie können zwischen Überweisung und Rechnung (+10.-) auswählen.</t>
  </si>
  <si>
    <r>
      <rPr>
        <b/>
        <sz val="9"/>
        <color indexed="9"/>
        <rFont val="Arial"/>
        <family val="2"/>
      </rPr>
      <t>Hinweis zur Startblockeinteilung</t>
    </r>
    <r>
      <rPr>
        <sz val="9"/>
        <color indexed="9"/>
        <rFont val="Arial"/>
        <family val="2"/>
      </rPr>
      <t xml:space="preserve">:
Möchten Sie im gleichen Startblock starten wie der Rest der Gruppe? Dann melden Sie sich unbedingt mit der exakt gleichen voraussichtlichen Lauf-/Walkzeit an (bis auf die Sekunde genau).
Diese Gruppenanmeldung garantiert nicht eine gemeinsame Garderobeneinteilung. Aus Sicherheitsgründen wird blockweise eingeteilt. </t>
    </r>
  </si>
  <si>
    <r>
      <t xml:space="preserve">Bitte senden Sie das ausgefüllte Anmeldeformular bis am </t>
    </r>
    <r>
      <rPr>
        <b/>
        <sz val="9"/>
        <rFont val="Arial"/>
        <family val="2"/>
      </rPr>
      <t xml:space="preserve">16. Mai 2018 per E-Mail an frauenlauf@trackmaxx.ch </t>
    </r>
  </si>
  <si>
    <t>a_shirt</t>
  </si>
  <si>
    <t>Mobiltelefon-nummer
(SMS-Service)</t>
  </si>
  <si>
    <t>Geburtsatum</t>
  </si>
  <si>
    <t>dayofbirth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</si>
</sst>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[$-807]General"/>
  </numFmts>
  <fonts count="34">
    <font>
      <sz val="11"/>
      <color indexed="8"/>
      <name val="Lucida Grande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1"/>
      <color indexed="12"/>
      <name val="Lucida Grande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1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Lucida Grande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9C57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9"/>
      <name val="Arial"/>
      <family val="2"/>
    </font>
    <font>
      <b/>
      <sz val="20"/>
      <color indexed="9"/>
      <name val="Arial"/>
      <family val="2"/>
    </font>
    <font>
      <sz val="12"/>
      <color indexed="9"/>
      <name val="Arial"/>
      <family val="2"/>
    </font>
    <font>
      <sz val="7"/>
      <color indexed="9"/>
      <name val="Arial"/>
      <family val="2"/>
    </font>
    <font>
      <u/>
      <sz val="11"/>
      <name val="Arial"/>
      <family val="2"/>
    </font>
    <font>
      <sz val="7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11"/>
      </right>
      <top/>
      <bottom style="thin">
        <color indexed="9"/>
      </bottom>
      <diagonal/>
    </border>
    <border>
      <left style="thin">
        <color indexed="11"/>
      </left>
      <right style="thin">
        <color indexed="11"/>
      </right>
      <top/>
      <bottom style="thin">
        <color indexed="9"/>
      </bottom>
      <diagonal/>
    </border>
    <border>
      <left style="thin">
        <color indexed="11"/>
      </left>
      <right style="thin">
        <color indexed="9"/>
      </right>
      <top/>
      <bottom style="thin">
        <color indexed="9"/>
      </bottom>
      <diagonal/>
    </border>
    <border>
      <left style="thin">
        <color indexed="11"/>
      </left>
      <right/>
      <top/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 applyNumberFormat="0" applyFill="0" applyBorder="0" applyProtection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0" fillId="5" borderId="0" applyNumberFormat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1" fillId="0" borderId="0"/>
    <xf numFmtId="164" fontId="13" fillId="0" borderId="0"/>
    <xf numFmtId="164" fontId="14" fillId="0" borderId="0"/>
    <xf numFmtId="0" fontId="15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</cellStyleXfs>
  <cellXfs count="102">
    <xf numFmtId="0" fontId="0" fillId="0" borderId="0" xfId="0" applyAlignment="1"/>
    <xf numFmtId="0" fontId="3" fillId="2" borderId="0" xfId="0" applyNumberFormat="1" applyFont="1" applyFill="1" applyBorder="1" applyAlignment="1"/>
    <xf numFmtId="0" fontId="8" fillId="3" borderId="15" xfId="0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20" fillId="0" borderId="0" xfId="0" applyNumberFormat="1" applyFont="1" applyFill="1" applyBorder="1" applyAlignment="1">
      <alignment vertical="top"/>
    </xf>
    <xf numFmtId="0" fontId="20" fillId="0" borderId="0" xfId="0" applyNumberFormat="1" applyFont="1" applyFill="1" applyBorder="1" applyAlignment="1"/>
    <xf numFmtId="0" fontId="20" fillId="0" borderId="0" xfId="0" applyNumberFormat="1" applyFont="1" applyBorder="1" applyAlignment="1"/>
    <xf numFmtId="0" fontId="21" fillId="7" borderId="9" xfId="3" applyFont="1" applyFill="1" applyBorder="1" applyAlignment="1">
      <alignment vertical="top"/>
    </xf>
    <xf numFmtId="0" fontId="22" fillId="7" borderId="9" xfId="0" applyFont="1" applyFill="1" applyBorder="1" applyAlignment="1">
      <alignment vertical="top"/>
    </xf>
    <xf numFmtId="0" fontId="19" fillId="7" borderId="9" xfId="0" applyNumberFormat="1" applyFont="1" applyFill="1" applyBorder="1" applyAlignment="1">
      <alignment vertical="top"/>
    </xf>
    <xf numFmtId="0" fontId="21" fillId="7" borderId="9" xfId="10" applyFont="1" applyFill="1" applyBorder="1" applyAlignment="1">
      <alignment vertical="top"/>
    </xf>
    <xf numFmtId="0" fontId="23" fillId="7" borderId="9" xfId="2" applyFont="1" applyFill="1" applyBorder="1" applyAlignment="1">
      <alignment vertical="top"/>
    </xf>
    <xf numFmtId="0" fontId="17" fillId="6" borderId="0" xfId="3" applyFont="1" applyFill="1" applyBorder="1" applyAlignment="1">
      <alignment vertical="top"/>
    </xf>
    <xf numFmtId="0" fontId="24" fillId="0" borderId="0" xfId="0" applyNumberFormat="1" applyFont="1" applyBorder="1" applyAlignment="1"/>
    <xf numFmtId="0" fontId="25" fillId="2" borderId="0" xfId="0" applyNumberFormat="1" applyFont="1" applyFill="1" applyBorder="1" applyAlignment="1"/>
    <xf numFmtId="0" fontId="6" fillId="3" borderId="8" xfId="0" applyNumberFormat="1" applyFont="1" applyFill="1" applyBorder="1" applyAlignment="1">
      <alignment horizontal="left" vertical="center"/>
    </xf>
    <xf numFmtId="0" fontId="3" fillId="0" borderId="0" xfId="0" applyNumberFormat="1" applyFont="1" applyAlignment="1"/>
    <xf numFmtId="0" fontId="27" fillId="2" borderId="0" xfId="0" applyNumberFormat="1" applyFont="1" applyFill="1" applyBorder="1" applyAlignment="1"/>
    <xf numFmtId="0" fontId="8" fillId="3" borderId="4" xfId="0" applyNumberFormat="1" applyFont="1" applyFill="1" applyBorder="1" applyAlignment="1"/>
    <xf numFmtId="0" fontId="28" fillId="2" borderId="0" xfId="0" applyNumberFormat="1" applyFont="1" applyFill="1" applyBorder="1" applyAlignment="1"/>
    <xf numFmtId="0" fontId="6" fillId="3" borderId="9" xfId="0" applyNumberFormat="1" applyFont="1" applyFill="1" applyBorder="1" applyAlignment="1">
      <alignment horizontal="left" vertical="center"/>
    </xf>
    <xf numFmtId="0" fontId="6" fillId="3" borderId="21" xfId="0" applyNumberFormat="1" applyFont="1" applyFill="1" applyBorder="1" applyAlignment="1">
      <alignment horizontal="left" vertical="center"/>
    </xf>
    <xf numFmtId="0" fontId="31" fillId="0" borderId="0" xfId="1" applyFont="1" applyAlignment="1" applyProtection="1"/>
    <xf numFmtId="0" fontId="9" fillId="3" borderId="16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vertical="center"/>
    </xf>
    <xf numFmtId="0" fontId="8" fillId="3" borderId="2" xfId="0" applyNumberFormat="1" applyFont="1" applyFill="1" applyBorder="1" applyAlignment="1"/>
    <xf numFmtId="0" fontId="8" fillId="3" borderId="1" xfId="0" applyNumberFormat="1" applyFont="1" applyFill="1" applyBorder="1" applyAlignment="1"/>
    <xf numFmtId="0" fontId="5" fillId="3" borderId="22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Alignment="1">
      <alignment horizontal="left" vertical="center"/>
    </xf>
    <xf numFmtId="0" fontId="6" fillId="2" borderId="7" xfId="0" applyNumberFormat="1" applyFont="1" applyFill="1" applyBorder="1" applyAlignment="1"/>
    <xf numFmtId="0" fontId="6" fillId="2" borderId="10" xfId="0" applyNumberFormat="1" applyFont="1" applyFill="1" applyBorder="1" applyAlignment="1"/>
    <xf numFmtId="0" fontId="30" fillId="2" borderId="3" xfId="0" applyNumberFormat="1" applyFont="1" applyFill="1" applyBorder="1" applyAlignment="1"/>
    <xf numFmtId="0" fontId="21" fillId="8" borderId="0" xfId="3" applyFont="1" applyFill="1" applyBorder="1" applyAlignment="1">
      <alignment vertical="top"/>
    </xf>
    <xf numFmtId="0" fontId="11" fillId="4" borderId="6" xfId="0" applyNumberFormat="1" applyFont="1" applyFill="1" applyBorder="1" applyAlignment="1" applyProtection="1">
      <alignment horizontal="left" vertical="top"/>
      <protection locked="0"/>
    </xf>
    <xf numFmtId="0" fontId="11" fillId="4" borderId="2" xfId="0" applyNumberFormat="1" applyFont="1" applyFill="1" applyBorder="1" applyAlignment="1" applyProtection="1">
      <alignment horizontal="left" vertical="top"/>
      <protection locked="0"/>
    </xf>
    <xf numFmtId="0" fontId="11" fillId="4" borderId="2" xfId="0" applyNumberFormat="1" applyFont="1" applyFill="1" applyBorder="1" applyAlignment="1" applyProtection="1">
      <protection locked="0"/>
    </xf>
    <xf numFmtId="0" fontId="11" fillId="4" borderId="3" xfId="0" applyNumberFormat="1" applyFont="1" applyFill="1" applyBorder="1" applyAlignment="1" applyProtection="1">
      <alignment horizontal="left" vertical="center"/>
      <protection locked="0"/>
    </xf>
    <xf numFmtId="0" fontId="11" fillId="4" borderId="5" xfId="0" applyNumberFormat="1" applyFont="1" applyFill="1" applyBorder="1" applyAlignment="1" applyProtection="1">
      <protection locked="0"/>
    </xf>
    <xf numFmtId="0" fontId="11" fillId="4" borderId="1" xfId="0" applyNumberFormat="1" applyFont="1" applyFill="1" applyBorder="1" applyAlignment="1" applyProtection="1">
      <protection locked="0"/>
    </xf>
    <xf numFmtId="0" fontId="11" fillId="0" borderId="5" xfId="0" applyNumberFormat="1" applyFont="1" applyFill="1" applyBorder="1" applyAlignment="1" applyProtection="1">
      <protection locked="0"/>
    </xf>
    <xf numFmtId="0" fontId="11" fillId="0" borderId="1" xfId="0" applyNumberFormat="1" applyFont="1" applyFill="1" applyBorder="1" applyAlignment="1" applyProtection="1">
      <protection locked="0"/>
    </xf>
    <xf numFmtId="0" fontId="25" fillId="2" borderId="5" xfId="0" applyNumberFormat="1" applyFont="1" applyFill="1" applyBorder="1" applyAlignment="1" applyProtection="1">
      <protection locked="0"/>
    </xf>
    <xf numFmtId="0" fontId="25" fillId="2" borderId="1" xfId="0" applyNumberFormat="1" applyFont="1" applyFill="1" applyBorder="1" applyAlignment="1" applyProtection="1">
      <protection locked="0"/>
    </xf>
    <xf numFmtId="0" fontId="25" fillId="2" borderId="24" xfId="0" applyNumberFormat="1" applyFont="1" applyFill="1" applyBorder="1" applyAlignment="1" applyProtection="1">
      <protection locked="0"/>
    </xf>
    <xf numFmtId="0" fontId="25" fillId="2" borderId="25" xfId="0" applyNumberFormat="1" applyFont="1" applyFill="1" applyBorder="1" applyAlignment="1" applyProtection="1">
      <protection locked="0"/>
    </xf>
    <xf numFmtId="0" fontId="25" fillId="10" borderId="27" xfId="0" applyNumberFormat="1" applyFont="1" applyFill="1" applyBorder="1" applyAlignment="1"/>
    <xf numFmtId="0" fontId="25" fillId="10" borderId="8" xfId="0" applyNumberFormat="1" applyFont="1" applyFill="1" applyBorder="1" applyAlignment="1"/>
    <xf numFmtId="0" fontId="25" fillId="10" borderId="9" xfId="0" applyNumberFormat="1" applyFont="1" applyFill="1" applyBorder="1" applyAlignment="1"/>
    <xf numFmtId="0" fontId="4" fillId="10" borderId="21" xfId="0" applyNumberFormat="1" applyFont="1" applyFill="1" applyBorder="1" applyAlignment="1">
      <alignment horizontal="right"/>
    </xf>
    <xf numFmtId="0" fontId="4" fillId="10" borderId="26" xfId="0" applyNumberFormat="1" applyFont="1" applyFill="1" applyBorder="1" applyAlignment="1">
      <alignment horizontal="right"/>
    </xf>
    <xf numFmtId="0" fontId="11" fillId="4" borderId="15" xfId="0" applyNumberFormat="1" applyFont="1" applyFill="1" applyBorder="1" applyAlignment="1" applyProtection="1">
      <alignment horizontal="left" vertical="center"/>
      <protection locked="0"/>
    </xf>
    <xf numFmtId="49" fontId="11" fillId="4" borderId="3" xfId="0" applyNumberFormat="1" applyFont="1" applyFill="1" applyBorder="1" applyAlignment="1" applyProtection="1">
      <alignment horizontal="left" vertical="center"/>
      <protection locked="0"/>
    </xf>
    <xf numFmtId="0" fontId="6" fillId="4" borderId="6" xfId="0" applyNumberFormat="1" applyFont="1" applyFill="1" applyBorder="1" applyAlignment="1" applyProtection="1">
      <alignment horizontal="left"/>
      <protection locked="0"/>
    </xf>
    <xf numFmtId="0" fontId="11" fillId="4" borderId="2" xfId="0" applyNumberFormat="1" applyFont="1" applyFill="1" applyBorder="1" applyAlignment="1" applyProtection="1">
      <alignment horizontal="center" vertical="center"/>
      <protection locked="0"/>
    </xf>
    <xf numFmtId="43" fontId="32" fillId="4" borderId="3" xfId="9" applyFont="1" applyFill="1" applyBorder="1" applyAlignment="1" applyProtection="1">
      <alignment horizontal="right" vertical="center"/>
      <protection locked="0"/>
    </xf>
    <xf numFmtId="0" fontId="33" fillId="3" borderId="9" xfId="0" applyNumberFormat="1" applyFont="1" applyFill="1" applyBorder="1" applyAlignment="1">
      <alignment horizontal="left" vertical="center" wrapText="1" readingOrder="1"/>
    </xf>
    <xf numFmtId="0" fontId="5" fillId="3" borderId="8" xfId="0" applyNumberFormat="1" applyFont="1" applyFill="1" applyBorder="1" applyAlignment="1">
      <alignment horizontal="left" vertical="center" wrapText="1" readingOrder="1"/>
    </xf>
    <xf numFmtId="14" fontId="11" fillId="4" borderId="6" xfId="0" applyNumberFormat="1" applyFont="1" applyFill="1" applyBorder="1" applyAlignment="1" applyProtection="1">
      <alignment horizontal="left" vertical="center"/>
      <protection locked="0"/>
    </xf>
    <xf numFmtId="0" fontId="6" fillId="2" borderId="17" xfId="0" applyNumberFormat="1" applyFont="1" applyFill="1" applyBorder="1" applyAlignment="1" applyProtection="1">
      <alignment horizontal="center"/>
      <protection locked="0"/>
    </xf>
    <xf numFmtId="0" fontId="6" fillId="2" borderId="18" xfId="0" applyNumberFormat="1" applyFont="1" applyFill="1" applyBorder="1" applyAlignment="1" applyProtection="1">
      <alignment horizontal="center"/>
      <protection locked="0"/>
    </xf>
    <xf numFmtId="0" fontId="6" fillId="2" borderId="19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Border="1" applyAlignment="1" applyProtection="1">
      <alignment horizontal="center"/>
      <protection locked="0"/>
    </xf>
    <xf numFmtId="0" fontId="3" fillId="0" borderId="18" xfId="0" applyNumberFormat="1" applyFont="1" applyBorder="1" applyAlignment="1" applyProtection="1">
      <alignment horizontal="center"/>
      <protection locked="0"/>
    </xf>
    <xf numFmtId="0" fontId="3" fillId="0" borderId="19" xfId="0" applyNumberFormat="1" applyFont="1" applyBorder="1" applyAlignment="1" applyProtection="1">
      <alignment horizontal="center"/>
      <protection locked="0"/>
    </xf>
    <xf numFmtId="0" fontId="29" fillId="2" borderId="17" xfId="1" applyNumberFormat="1" applyFont="1" applyFill="1" applyBorder="1" applyAlignment="1" applyProtection="1">
      <alignment horizontal="center"/>
      <protection locked="0"/>
    </xf>
    <xf numFmtId="0" fontId="29" fillId="2" borderId="18" xfId="1" applyNumberFormat="1" applyFont="1" applyFill="1" applyBorder="1" applyAlignment="1" applyProtection="1">
      <alignment horizontal="center"/>
      <protection locked="0"/>
    </xf>
    <xf numFmtId="0" fontId="29" fillId="2" borderId="19" xfId="1" applyNumberFormat="1" applyFont="1" applyFill="1" applyBorder="1" applyAlignment="1" applyProtection="1">
      <alignment horizontal="center"/>
      <protection locked="0"/>
    </xf>
    <xf numFmtId="43" fontId="3" fillId="9" borderId="27" xfId="9" applyFont="1" applyFill="1" applyBorder="1" applyAlignment="1">
      <alignment horizontal="right"/>
    </xf>
    <xf numFmtId="43" fontId="3" fillId="9" borderId="28" xfId="9" applyFont="1" applyFill="1" applyBorder="1" applyAlignment="1">
      <alignment horizontal="right"/>
    </xf>
    <xf numFmtId="0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left" vertical="center" wrapText="1" readingOrder="1"/>
    </xf>
    <xf numFmtId="0" fontId="6" fillId="9" borderId="9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3" borderId="20" xfId="0" applyNumberFormat="1" applyFont="1" applyFill="1" applyBorder="1" applyAlignment="1">
      <alignment horizontal="left" vertical="center" wrapText="1" readingOrder="1"/>
    </xf>
    <xf numFmtId="0" fontId="5" fillId="3" borderId="23" xfId="0" applyNumberFormat="1" applyFont="1" applyFill="1" applyBorder="1" applyAlignment="1">
      <alignment horizontal="left" vertical="center" wrapText="1" readingOrder="1"/>
    </xf>
    <xf numFmtId="0" fontId="5" fillId="3" borderId="9" xfId="0" applyNumberFormat="1" applyFont="1" applyFill="1" applyBorder="1" applyAlignment="1">
      <alignment horizontal="left" vertical="center" wrapText="1" readingOrder="1"/>
    </xf>
    <xf numFmtId="0" fontId="5" fillId="3" borderId="21" xfId="0" applyNumberFormat="1" applyFont="1" applyFill="1" applyBorder="1" applyAlignment="1">
      <alignment horizontal="left" vertical="center" wrapText="1" readingOrder="1"/>
    </xf>
    <xf numFmtId="0" fontId="8" fillId="3" borderId="4" xfId="0" applyNumberFormat="1" applyFont="1" applyFill="1" applyBorder="1" applyAlignment="1">
      <alignment horizontal="left" vertical="center" wrapText="1"/>
    </xf>
    <xf numFmtId="0" fontId="8" fillId="3" borderId="7" xfId="0" applyNumberFormat="1" applyFont="1" applyFill="1" applyBorder="1" applyAlignment="1">
      <alignment horizontal="left" vertical="center" wrapText="1"/>
    </xf>
    <xf numFmtId="0" fontId="8" fillId="3" borderId="10" xfId="0" applyNumberFormat="1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/>
    </xf>
    <xf numFmtId="0" fontId="11" fillId="4" borderId="11" xfId="0" applyNumberFormat="1" applyFont="1" applyFill="1" applyBorder="1" applyAlignment="1" applyProtection="1">
      <alignment horizontal="left" vertical="center"/>
      <protection locked="0"/>
    </xf>
    <xf numFmtId="0" fontId="11" fillId="4" borderId="12" xfId="0" applyNumberFormat="1" applyFont="1" applyFill="1" applyBorder="1" applyAlignment="1" applyProtection="1">
      <alignment horizontal="left" vertical="center"/>
      <protection locked="0"/>
    </xf>
    <xf numFmtId="0" fontId="11" fillId="4" borderId="13" xfId="0" applyNumberFormat="1" applyFont="1" applyFill="1" applyBorder="1" applyAlignment="1" applyProtection="1">
      <alignment horizontal="left" vertical="center"/>
      <protection locked="0"/>
    </xf>
    <xf numFmtId="0" fontId="6" fillId="3" borderId="22" xfId="0" applyNumberFormat="1" applyFont="1" applyFill="1" applyBorder="1" applyAlignment="1">
      <alignment horizontal="left" vertical="center"/>
    </xf>
    <xf numFmtId="0" fontId="6" fillId="3" borderId="20" xfId="0" applyNumberFormat="1" applyFont="1" applyFill="1" applyBorder="1" applyAlignment="1">
      <alignment horizontal="left" vertical="center"/>
    </xf>
    <xf numFmtId="0" fontId="6" fillId="3" borderId="23" xfId="0" applyNumberFormat="1" applyFont="1" applyFill="1" applyBorder="1" applyAlignment="1">
      <alignment horizontal="left" vertical="center"/>
    </xf>
    <xf numFmtId="0" fontId="26" fillId="2" borderId="0" xfId="0" applyNumberFormat="1" applyFont="1" applyFill="1" applyBorder="1" applyAlignment="1">
      <alignment horizontal="left" wrapText="1"/>
    </xf>
    <xf numFmtId="0" fontId="8" fillId="0" borderId="7" xfId="0" applyNumberFormat="1" applyFont="1" applyBorder="1" applyAlignment="1" applyProtection="1">
      <alignment horizontal="left"/>
      <protection locked="0"/>
    </xf>
    <xf numFmtId="0" fontId="8" fillId="0" borderId="10" xfId="0" applyNumberFormat="1" applyFont="1" applyBorder="1" applyAlignment="1" applyProtection="1">
      <alignment horizontal="left"/>
      <protection locked="0"/>
    </xf>
    <xf numFmtId="0" fontId="8" fillId="3" borderId="4" xfId="0" applyNumberFormat="1" applyFont="1" applyFill="1" applyBorder="1" applyAlignment="1">
      <alignment horizontal="left"/>
    </xf>
    <xf numFmtId="0" fontId="8" fillId="3" borderId="7" xfId="0" applyNumberFormat="1" applyFont="1" applyFill="1" applyBorder="1" applyAlignment="1">
      <alignment horizontal="left"/>
    </xf>
    <xf numFmtId="0" fontId="8" fillId="3" borderId="8" xfId="0" applyNumberFormat="1" applyFont="1" applyFill="1" applyBorder="1" applyAlignment="1">
      <alignment horizontal="left"/>
    </xf>
    <xf numFmtId="0" fontId="8" fillId="3" borderId="9" xfId="0" applyNumberFormat="1" applyFont="1" applyFill="1" applyBorder="1" applyAlignment="1">
      <alignment horizontal="left"/>
    </xf>
    <xf numFmtId="0" fontId="8" fillId="2" borderId="7" xfId="0" applyNumberFormat="1" applyFont="1" applyFill="1" applyBorder="1" applyAlignment="1" applyProtection="1">
      <protection locked="0"/>
    </xf>
    <xf numFmtId="0" fontId="11" fillId="4" borderId="14" xfId="0" applyNumberFormat="1" applyFont="1" applyFill="1" applyBorder="1" applyAlignment="1" applyProtection="1">
      <alignment horizontal="left" vertical="center"/>
      <protection locked="0"/>
    </xf>
    <xf numFmtId="0" fontId="8" fillId="2" borderId="7" xfId="0" applyNumberFormat="1" applyFont="1" applyFill="1" applyBorder="1" applyAlignment="1" applyProtection="1">
      <alignment horizontal="left"/>
      <protection locked="0"/>
    </xf>
    <xf numFmtId="0" fontId="8" fillId="2" borderId="10" xfId="0" applyNumberFormat="1" applyFont="1" applyFill="1" applyBorder="1" applyAlignment="1" applyProtection="1">
      <alignment horizontal="left"/>
      <protection locked="0"/>
    </xf>
    <xf numFmtId="0" fontId="9" fillId="3" borderId="7" xfId="0" applyNumberFormat="1" applyFont="1" applyFill="1" applyBorder="1" applyAlignment="1">
      <alignment horizontal="center" vertical="center"/>
    </xf>
  </cellXfs>
  <cellStyles count="11">
    <cellStyle name="Excel Built-in Hyperlink" xfId="7" xr:uid="{C5EF02D8-8FD2-44F1-A180-335A58F6832C}"/>
    <cellStyle name="Excel Built-in Normal" xfId="6" xr:uid="{B70F7820-15BC-4E6F-A734-4D8F72A76075}"/>
    <cellStyle name="Hyperlink 2" xfId="8" xr:uid="{0FA7FD88-7DBE-45B0-87C6-A7BCACA7353F}"/>
    <cellStyle name="Komma" xfId="9" builtinId="3"/>
    <cellStyle name="Link" xfId="1" builtinId="8"/>
    <cellStyle name="Link 2" xfId="4" xr:uid="{00000000-0005-0000-0000-000033000000}"/>
    <cellStyle name="Neutral" xfId="2" builtinId="28"/>
    <cellStyle name="Standard" xfId="0" builtinId="0"/>
    <cellStyle name="Standard 2" xfId="5" xr:uid="{00000000-0005-0000-0000-000030000000}"/>
    <cellStyle name="Standard 3" xfId="3" xr:uid="{00000000-0005-0000-0000-000034000000}"/>
    <cellStyle name="Standard 4" xfId="10" xr:uid="{00000000-0005-0000-0000-00003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1C2C2"/>
      <rgbColor rgb="00D8D8D8"/>
      <rgbColor rgb="000012EE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635000</xdr:colOff>
      <xdr:row>0</xdr:row>
      <xdr:rowOff>145558</xdr:rowOff>
    </xdr:from>
    <xdr:to>
      <xdr:col>23</xdr:col>
      <xdr:colOff>21590</xdr:colOff>
      <xdr:row>5</xdr:row>
      <xdr:rowOff>144641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0" y="145558"/>
          <a:ext cx="3183890" cy="1103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1"/>
  <sheetViews>
    <sheetView showGridLines="0" tabSelected="1" zoomScaleNormal="100" workbookViewId="0">
      <selection activeCell="B3" sqref="B3:F3"/>
    </sheetView>
  </sheetViews>
  <sheetFormatPr baseColWidth="10" defaultColWidth="10.25" defaultRowHeight="20.149999999999999" customHeight="1"/>
  <cols>
    <col min="1" max="1" width="12.58203125" style="17" customWidth="1"/>
    <col min="2" max="8" width="10" style="17" customWidth="1"/>
    <col min="9" max="9" width="6.83203125" style="17" customWidth="1"/>
    <col min="10" max="10" width="13.83203125" style="17" customWidth="1"/>
    <col min="11" max="11" width="20.83203125" style="17" customWidth="1"/>
    <col min="12" max="12" width="13.83203125" style="17" customWidth="1"/>
    <col min="13" max="13" width="10" style="17" customWidth="1"/>
    <col min="14" max="14" width="15.9140625" style="17" customWidth="1"/>
    <col min="15" max="15" width="5.5" style="17" hidden="1" customWidth="1"/>
    <col min="16" max="16" width="4.75" style="17" hidden="1" customWidth="1"/>
    <col min="17" max="17" width="5" style="17" hidden="1" customWidth="1"/>
    <col min="18" max="18" width="5.08203125" style="17" hidden="1" customWidth="1"/>
    <col min="19" max="19" width="6.25" style="17" hidden="1" customWidth="1"/>
    <col min="20" max="20" width="6.75" style="17" hidden="1" customWidth="1"/>
    <col min="21" max="21" width="17" style="17" customWidth="1"/>
    <col min="22" max="22" width="7.33203125" style="17" customWidth="1"/>
    <col min="23" max="23" width="9.58203125" style="17" customWidth="1"/>
    <col min="24" max="24" width="3.5" style="17" customWidth="1"/>
    <col min="25" max="16384" width="10.25" style="17"/>
  </cols>
  <sheetData>
    <row r="1" spans="1:23" ht="26.5" customHeight="1">
      <c r="A1" s="90" t="s">
        <v>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1"/>
      <c r="T1" s="1"/>
      <c r="U1" s="1"/>
      <c r="V1" s="1"/>
    </row>
    <row r="2" spans="1:23" ht="15.75" customHeight="1">
      <c r="A2" s="1"/>
      <c r="B2" s="1"/>
      <c r="C2" s="1"/>
      <c r="D2" s="1"/>
      <c r="E2" s="1"/>
      <c r="F2" s="1"/>
      <c r="G2" s="1"/>
      <c r="H2" s="1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" customHeight="1">
      <c r="A3" s="19" t="s">
        <v>21</v>
      </c>
      <c r="B3" s="97"/>
      <c r="C3" s="97"/>
      <c r="D3" s="97"/>
      <c r="E3" s="97"/>
      <c r="F3" s="97"/>
      <c r="G3" s="93" t="s">
        <v>9</v>
      </c>
      <c r="H3" s="94"/>
      <c r="I3" s="94"/>
      <c r="J3" s="60"/>
      <c r="K3" s="61"/>
      <c r="L3" s="61"/>
      <c r="M3" s="62"/>
      <c r="N3" s="1"/>
      <c r="O3" s="31"/>
      <c r="P3" s="32"/>
      <c r="Q3" s="20"/>
      <c r="R3" s="20"/>
      <c r="S3" s="20"/>
      <c r="T3" s="20"/>
      <c r="U3" s="20"/>
      <c r="V3" s="20"/>
    </row>
    <row r="4" spans="1:23" ht="15" customHeight="1">
      <c r="A4" s="19" t="s">
        <v>6</v>
      </c>
      <c r="B4" s="97"/>
      <c r="C4" s="97"/>
      <c r="D4" s="97"/>
      <c r="E4" s="97"/>
      <c r="F4" s="97"/>
      <c r="G4" s="95" t="s">
        <v>10</v>
      </c>
      <c r="H4" s="96"/>
      <c r="I4" s="96"/>
      <c r="J4" s="63"/>
      <c r="K4" s="64"/>
      <c r="L4" s="64"/>
      <c r="M4" s="65"/>
      <c r="N4" s="1"/>
      <c r="Q4" s="20"/>
      <c r="R4" s="20"/>
      <c r="S4" s="20"/>
      <c r="T4" s="20"/>
      <c r="U4" s="20"/>
      <c r="V4" s="20"/>
    </row>
    <row r="5" spans="1:23" ht="15" customHeight="1">
      <c r="A5" s="19" t="s">
        <v>7</v>
      </c>
      <c r="B5" s="99"/>
      <c r="C5" s="99"/>
      <c r="D5" s="99"/>
      <c r="E5" s="99"/>
      <c r="F5" s="100"/>
      <c r="G5" s="93" t="s">
        <v>11</v>
      </c>
      <c r="H5" s="94"/>
      <c r="I5" s="94"/>
      <c r="J5" s="66"/>
      <c r="K5" s="67"/>
      <c r="L5" s="67"/>
      <c r="M5" s="68"/>
      <c r="N5" s="1"/>
      <c r="O5" s="33"/>
      <c r="P5" s="33"/>
      <c r="Q5" s="20"/>
      <c r="R5" s="20"/>
      <c r="S5" s="20"/>
      <c r="T5" s="20"/>
      <c r="U5" s="20"/>
      <c r="V5" s="20"/>
    </row>
    <row r="6" spans="1:23" ht="15" customHeight="1">
      <c r="A6" s="19" t="s">
        <v>8</v>
      </c>
      <c r="B6" s="91"/>
      <c r="C6" s="91"/>
      <c r="D6" s="91"/>
      <c r="E6" s="91"/>
      <c r="F6" s="92"/>
      <c r="G6" s="20"/>
      <c r="H6" s="20"/>
      <c r="I6" s="20"/>
      <c r="J6" s="20"/>
      <c r="K6" s="20"/>
      <c r="L6" s="20"/>
      <c r="M6" s="20"/>
      <c r="N6" s="1"/>
      <c r="O6" s="20"/>
      <c r="P6" s="20"/>
      <c r="Q6" s="20"/>
      <c r="R6" s="20"/>
      <c r="S6" s="20"/>
      <c r="T6" s="20"/>
      <c r="U6" s="20"/>
      <c r="V6" s="20"/>
    </row>
    <row r="7" spans="1:23" ht="1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20"/>
      <c r="S7" s="20"/>
      <c r="T7" s="20"/>
      <c r="U7" s="15"/>
      <c r="V7" s="15"/>
    </row>
    <row r="8" spans="1:23" ht="20.149999999999999" customHeight="1">
      <c r="A8" s="87" t="s">
        <v>55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9"/>
    </row>
    <row r="9" spans="1:23" ht="20.149999999999999" customHeight="1">
      <c r="A9" s="16" t="s">
        <v>52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2"/>
    </row>
    <row r="10" spans="1:23" ht="15" customHeight="1">
      <c r="G10" s="23"/>
    </row>
    <row r="11" spans="1:23" s="30" customFormat="1" ht="14">
      <c r="A11" s="29" t="s">
        <v>51</v>
      </c>
      <c r="B11" s="73" t="s">
        <v>53</v>
      </c>
      <c r="C11" s="73"/>
      <c r="D11" s="73"/>
      <c r="E11" s="73"/>
      <c r="F11" s="73"/>
      <c r="G11" s="75" t="str">
        <f>IF(B12="Überweisung auf das Konto 30-248061-9","Ich überweise das gesamte Startgeld bis am 16. Mai 2018 an: 
Markus Ryffel's GmbH, Schweizer Frauenlauf Bern, Neufeldstrasse 1, 3076 Worb
IBAN-Nummer CH41 0900 0000 3024 8061 9 (Postfinance, 3000 Bern, Kontonummer: 30-248061-9). ",IF(B12="Bitte senden Sie mir eine Rechnung","Ich wünsche eine Rechnung (plus CHF 10 Bearbeitungsgebühr). Sie erhalten die Rechnung per Post/E-Mail von uns zugestellt.",""))</f>
        <v/>
      </c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</row>
    <row r="12" spans="1:23" s="30" customFormat="1" ht="25" customHeight="1">
      <c r="A12" s="58" t="str">
        <f>IF(B12="","bitte wählen:","")</f>
        <v>bitte wählen:</v>
      </c>
      <c r="B12" s="74"/>
      <c r="C12" s="74"/>
      <c r="D12" s="74"/>
      <c r="E12" s="74"/>
      <c r="F12" s="57" t="str">
        <f>IF(B12="","&lt;- hier links wählen","")</f>
        <v>&lt;- hier links wählen</v>
      </c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8"/>
    </row>
    <row r="13" spans="1:23" ht="15" customHeight="1"/>
    <row r="14" spans="1:23" ht="43.5" customHeight="1">
      <c r="A14" s="79" t="s">
        <v>54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1"/>
    </row>
    <row r="15" spans="1:23" ht="1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3" ht="38.25" customHeight="1">
      <c r="A16" s="72"/>
      <c r="B16" s="72" t="s">
        <v>0</v>
      </c>
      <c r="C16" s="72"/>
      <c r="D16" s="72"/>
      <c r="E16" s="72" t="s">
        <v>1</v>
      </c>
      <c r="F16" s="72"/>
      <c r="G16" s="72" t="s">
        <v>2</v>
      </c>
      <c r="H16" s="72"/>
      <c r="I16" s="72" t="s">
        <v>12</v>
      </c>
      <c r="J16" s="72" t="s">
        <v>13</v>
      </c>
      <c r="K16" s="72" t="s">
        <v>44</v>
      </c>
      <c r="L16" s="71" t="s">
        <v>57</v>
      </c>
      <c r="M16" s="72" t="s">
        <v>58</v>
      </c>
      <c r="N16" s="24" t="s">
        <v>45</v>
      </c>
      <c r="O16" s="82" t="s">
        <v>15</v>
      </c>
      <c r="P16" s="83"/>
      <c r="Q16" s="72" t="s">
        <v>16</v>
      </c>
      <c r="R16" s="72"/>
      <c r="S16" s="101" t="s">
        <v>17</v>
      </c>
      <c r="T16" s="83"/>
      <c r="U16" s="71" t="s">
        <v>14</v>
      </c>
      <c r="V16" s="71" t="s">
        <v>43</v>
      </c>
      <c r="W16" s="71" t="s">
        <v>5</v>
      </c>
    </row>
    <row r="17" spans="1:23" ht="15" customHeight="1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2" t="s">
        <v>46</v>
      </c>
      <c r="O17" s="25" t="s">
        <v>4</v>
      </c>
      <c r="P17" s="25" t="s">
        <v>3</v>
      </c>
      <c r="Q17" s="25" t="s">
        <v>4</v>
      </c>
      <c r="R17" s="25" t="s">
        <v>19</v>
      </c>
      <c r="S17" s="25" t="s">
        <v>4</v>
      </c>
      <c r="T17" s="26" t="s">
        <v>19</v>
      </c>
      <c r="U17" s="72"/>
      <c r="V17" s="72"/>
      <c r="W17" s="72"/>
    </row>
    <row r="18" spans="1:23" ht="15" customHeight="1">
      <c r="A18" s="27">
        <v>1</v>
      </c>
      <c r="B18" s="84"/>
      <c r="C18" s="85"/>
      <c r="D18" s="86"/>
      <c r="E18" s="84"/>
      <c r="F18" s="86"/>
      <c r="G18" s="84"/>
      <c r="H18" s="98"/>
      <c r="I18" s="38"/>
      <c r="J18" s="38"/>
      <c r="K18" s="52"/>
      <c r="L18" s="53"/>
      <c r="M18" s="59"/>
      <c r="N18" s="54"/>
      <c r="O18" s="35"/>
      <c r="P18" s="35"/>
      <c r="Q18" s="35"/>
      <c r="R18" s="36"/>
      <c r="S18" s="36"/>
      <c r="T18" s="37"/>
      <c r="U18" s="55"/>
      <c r="V18" s="38"/>
      <c r="W18" s="56"/>
    </row>
    <row r="19" spans="1:23" ht="15" customHeight="1">
      <c r="A19" s="28">
        <v>2</v>
      </c>
      <c r="B19" s="84"/>
      <c r="C19" s="85"/>
      <c r="D19" s="86"/>
      <c r="E19" s="84"/>
      <c r="F19" s="86"/>
      <c r="G19" s="84"/>
      <c r="H19" s="98"/>
      <c r="I19" s="38"/>
      <c r="J19" s="38"/>
      <c r="K19" s="52"/>
      <c r="L19" s="53"/>
      <c r="M19" s="59"/>
      <c r="N19" s="54"/>
      <c r="O19" s="39"/>
      <c r="P19" s="39"/>
      <c r="Q19" s="39"/>
      <c r="R19" s="40"/>
      <c r="S19" s="40"/>
      <c r="T19" s="40"/>
      <c r="U19" s="55"/>
      <c r="V19" s="38"/>
      <c r="W19" s="56"/>
    </row>
    <row r="20" spans="1:23" ht="15" customHeight="1">
      <c r="A20" s="28">
        <v>3</v>
      </c>
      <c r="B20" s="84"/>
      <c r="C20" s="85"/>
      <c r="D20" s="86"/>
      <c r="E20" s="84"/>
      <c r="F20" s="86"/>
      <c r="G20" s="84"/>
      <c r="H20" s="98"/>
      <c r="I20" s="38"/>
      <c r="J20" s="38"/>
      <c r="K20" s="52"/>
      <c r="L20" s="53"/>
      <c r="M20" s="59"/>
      <c r="N20" s="54"/>
      <c r="O20" s="39"/>
      <c r="P20" s="39"/>
      <c r="Q20" s="39"/>
      <c r="R20" s="40"/>
      <c r="S20" s="40"/>
      <c r="T20" s="40"/>
      <c r="U20" s="55"/>
      <c r="V20" s="38"/>
      <c r="W20" s="56"/>
    </row>
    <row r="21" spans="1:23" ht="15" customHeight="1">
      <c r="A21" s="28">
        <v>4</v>
      </c>
      <c r="B21" s="84"/>
      <c r="C21" s="85"/>
      <c r="D21" s="86"/>
      <c r="E21" s="84"/>
      <c r="F21" s="86"/>
      <c r="G21" s="84"/>
      <c r="H21" s="98"/>
      <c r="I21" s="38"/>
      <c r="J21" s="38"/>
      <c r="K21" s="52"/>
      <c r="L21" s="53"/>
      <c r="M21" s="59"/>
      <c r="N21" s="54"/>
      <c r="O21" s="39"/>
      <c r="P21" s="39"/>
      <c r="Q21" s="39"/>
      <c r="R21" s="40"/>
      <c r="S21" s="40"/>
      <c r="T21" s="40"/>
      <c r="U21" s="55"/>
      <c r="V21" s="38"/>
      <c r="W21" s="56"/>
    </row>
    <row r="22" spans="1:23" ht="15" customHeight="1">
      <c r="A22" s="28">
        <v>5</v>
      </c>
      <c r="B22" s="84"/>
      <c r="C22" s="85"/>
      <c r="D22" s="86"/>
      <c r="E22" s="84"/>
      <c r="F22" s="86"/>
      <c r="G22" s="84"/>
      <c r="H22" s="98"/>
      <c r="I22" s="38"/>
      <c r="J22" s="38"/>
      <c r="K22" s="52"/>
      <c r="L22" s="53"/>
      <c r="M22" s="59"/>
      <c r="N22" s="54"/>
      <c r="O22" s="41"/>
      <c r="P22" s="41"/>
      <c r="Q22" s="41"/>
      <c r="R22" s="42"/>
      <c r="S22" s="42"/>
      <c r="T22" s="42"/>
      <c r="U22" s="55"/>
      <c r="V22" s="38"/>
      <c r="W22" s="56"/>
    </row>
    <row r="23" spans="1:23" ht="15" customHeight="1">
      <c r="A23" s="28">
        <v>6</v>
      </c>
      <c r="B23" s="84"/>
      <c r="C23" s="85"/>
      <c r="D23" s="86"/>
      <c r="E23" s="84"/>
      <c r="F23" s="86"/>
      <c r="G23" s="84"/>
      <c r="H23" s="98"/>
      <c r="I23" s="38"/>
      <c r="J23" s="38"/>
      <c r="K23" s="52"/>
      <c r="L23" s="53"/>
      <c r="M23" s="59"/>
      <c r="N23" s="54"/>
      <c r="O23" s="41"/>
      <c r="P23" s="41"/>
      <c r="Q23" s="41"/>
      <c r="R23" s="42"/>
      <c r="S23" s="42"/>
      <c r="T23" s="42"/>
      <c r="U23" s="55"/>
      <c r="V23" s="38"/>
      <c r="W23" s="56"/>
    </row>
    <row r="24" spans="1:23" ht="15" customHeight="1">
      <c r="A24" s="28">
        <v>7</v>
      </c>
      <c r="B24" s="84"/>
      <c r="C24" s="85"/>
      <c r="D24" s="86"/>
      <c r="E24" s="84"/>
      <c r="F24" s="86"/>
      <c r="G24" s="84"/>
      <c r="H24" s="98"/>
      <c r="I24" s="38"/>
      <c r="J24" s="38"/>
      <c r="K24" s="52"/>
      <c r="L24" s="53"/>
      <c r="M24" s="59"/>
      <c r="N24" s="54"/>
      <c r="O24" s="41"/>
      <c r="P24" s="41"/>
      <c r="Q24" s="41"/>
      <c r="R24" s="42"/>
      <c r="S24" s="42"/>
      <c r="T24" s="42"/>
      <c r="U24" s="55"/>
      <c r="V24" s="38"/>
      <c r="W24" s="56"/>
    </row>
    <row r="25" spans="1:23" ht="15" customHeight="1">
      <c r="A25" s="28">
        <v>8</v>
      </c>
      <c r="B25" s="84"/>
      <c r="C25" s="85"/>
      <c r="D25" s="86"/>
      <c r="E25" s="84"/>
      <c r="F25" s="86"/>
      <c r="G25" s="84"/>
      <c r="H25" s="98"/>
      <c r="I25" s="38"/>
      <c r="J25" s="38"/>
      <c r="K25" s="52"/>
      <c r="L25" s="53"/>
      <c r="M25" s="59"/>
      <c r="N25" s="54"/>
      <c r="O25" s="41"/>
      <c r="P25" s="41"/>
      <c r="Q25" s="41"/>
      <c r="R25" s="42"/>
      <c r="S25" s="42"/>
      <c r="T25" s="42"/>
      <c r="U25" s="55"/>
      <c r="V25" s="38"/>
      <c r="W25" s="56"/>
    </row>
    <row r="26" spans="1:23" ht="15" customHeight="1">
      <c r="A26" s="28">
        <v>9</v>
      </c>
      <c r="B26" s="84"/>
      <c r="C26" s="85"/>
      <c r="D26" s="86"/>
      <c r="E26" s="84"/>
      <c r="F26" s="86"/>
      <c r="G26" s="84"/>
      <c r="H26" s="98"/>
      <c r="I26" s="38"/>
      <c r="J26" s="38"/>
      <c r="K26" s="52"/>
      <c r="L26" s="53"/>
      <c r="M26" s="59"/>
      <c r="N26" s="54"/>
      <c r="O26" s="41"/>
      <c r="P26" s="41"/>
      <c r="Q26" s="41"/>
      <c r="R26" s="42"/>
      <c r="S26" s="42"/>
      <c r="T26" s="42"/>
      <c r="U26" s="55"/>
      <c r="V26" s="38"/>
      <c r="W26" s="56"/>
    </row>
    <row r="27" spans="1:23" ht="15" customHeight="1">
      <c r="A27" s="28">
        <v>10</v>
      </c>
      <c r="B27" s="84"/>
      <c r="C27" s="85"/>
      <c r="D27" s="86"/>
      <c r="E27" s="84"/>
      <c r="F27" s="86"/>
      <c r="G27" s="84"/>
      <c r="H27" s="98"/>
      <c r="I27" s="38"/>
      <c r="J27" s="38"/>
      <c r="K27" s="52"/>
      <c r="L27" s="53"/>
      <c r="M27" s="59"/>
      <c r="N27" s="54"/>
      <c r="O27" s="41"/>
      <c r="P27" s="41"/>
      <c r="Q27" s="41"/>
      <c r="R27" s="42"/>
      <c r="S27" s="42"/>
      <c r="T27" s="42"/>
      <c r="U27" s="55"/>
      <c r="V27" s="38"/>
      <c r="W27" s="56"/>
    </row>
    <row r="28" spans="1:23" ht="15" customHeight="1">
      <c r="A28" s="28">
        <v>11</v>
      </c>
      <c r="B28" s="84"/>
      <c r="C28" s="85"/>
      <c r="D28" s="86"/>
      <c r="E28" s="84"/>
      <c r="F28" s="86"/>
      <c r="G28" s="84"/>
      <c r="H28" s="98"/>
      <c r="I28" s="38"/>
      <c r="J28" s="38"/>
      <c r="K28" s="52"/>
      <c r="L28" s="53"/>
      <c r="M28" s="59"/>
      <c r="N28" s="54"/>
      <c r="O28" s="41"/>
      <c r="P28" s="41"/>
      <c r="Q28" s="41"/>
      <c r="R28" s="42"/>
      <c r="S28" s="42"/>
      <c r="T28" s="42"/>
      <c r="U28" s="55"/>
      <c r="V28" s="38"/>
      <c r="W28" s="56"/>
    </row>
    <row r="29" spans="1:23" ht="15" customHeight="1">
      <c r="A29" s="28">
        <v>12</v>
      </c>
      <c r="B29" s="84"/>
      <c r="C29" s="85"/>
      <c r="D29" s="86"/>
      <c r="E29" s="84"/>
      <c r="F29" s="86"/>
      <c r="G29" s="84"/>
      <c r="H29" s="98"/>
      <c r="I29" s="38"/>
      <c r="J29" s="38"/>
      <c r="K29" s="52"/>
      <c r="L29" s="53"/>
      <c r="M29" s="59"/>
      <c r="N29" s="54"/>
      <c r="O29" s="41"/>
      <c r="P29" s="41"/>
      <c r="Q29" s="41"/>
      <c r="R29" s="42"/>
      <c r="S29" s="42"/>
      <c r="T29" s="42"/>
      <c r="U29" s="55"/>
      <c r="V29" s="38"/>
      <c r="W29" s="56"/>
    </row>
    <row r="30" spans="1:23" ht="15" customHeight="1">
      <c r="A30" s="28">
        <v>13</v>
      </c>
      <c r="B30" s="84"/>
      <c r="C30" s="85"/>
      <c r="D30" s="86"/>
      <c r="E30" s="84"/>
      <c r="F30" s="86"/>
      <c r="G30" s="84"/>
      <c r="H30" s="98"/>
      <c r="I30" s="38"/>
      <c r="J30" s="38"/>
      <c r="K30" s="52"/>
      <c r="L30" s="53"/>
      <c r="M30" s="59"/>
      <c r="N30" s="54"/>
      <c r="O30" s="41"/>
      <c r="P30" s="41"/>
      <c r="Q30" s="41"/>
      <c r="R30" s="42"/>
      <c r="S30" s="42"/>
      <c r="T30" s="42"/>
      <c r="U30" s="55"/>
      <c r="V30" s="38"/>
      <c r="W30" s="56"/>
    </row>
    <row r="31" spans="1:23" ht="15" customHeight="1">
      <c r="A31" s="28">
        <v>14</v>
      </c>
      <c r="B31" s="84"/>
      <c r="C31" s="85"/>
      <c r="D31" s="86"/>
      <c r="E31" s="84"/>
      <c r="F31" s="86"/>
      <c r="G31" s="84"/>
      <c r="H31" s="98"/>
      <c r="I31" s="38"/>
      <c r="J31" s="38"/>
      <c r="K31" s="52"/>
      <c r="L31" s="53"/>
      <c r="M31" s="59"/>
      <c r="N31" s="54"/>
      <c r="O31" s="41"/>
      <c r="P31" s="41"/>
      <c r="Q31" s="41"/>
      <c r="R31" s="42"/>
      <c r="S31" s="42"/>
      <c r="T31" s="42"/>
      <c r="U31" s="55"/>
      <c r="V31" s="38"/>
      <c r="W31" s="56"/>
    </row>
    <row r="32" spans="1:23" ht="15" customHeight="1">
      <c r="A32" s="28">
        <v>15</v>
      </c>
      <c r="B32" s="84"/>
      <c r="C32" s="85"/>
      <c r="D32" s="86"/>
      <c r="E32" s="84"/>
      <c r="F32" s="86"/>
      <c r="G32" s="84"/>
      <c r="H32" s="98"/>
      <c r="I32" s="38"/>
      <c r="J32" s="38"/>
      <c r="K32" s="52"/>
      <c r="L32" s="53"/>
      <c r="M32" s="59"/>
      <c r="N32" s="54"/>
      <c r="O32" s="41"/>
      <c r="P32" s="41"/>
      <c r="Q32" s="41"/>
      <c r="R32" s="42"/>
      <c r="S32" s="42"/>
      <c r="T32" s="42"/>
      <c r="U32" s="55"/>
      <c r="V32" s="38"/>
      <c r="W32" s="56"/>
    </row>
    <row r="33" spans="1:23" ht="15" customHeight="1">
      <c r="A33" s="28">
        <v>16</v>
      </c>
      <c r="B33" s="84"/>
      <c r="C33" s="85"/>
      <c r="D33" s="86"/>
      <c r="E33" s="84"/>
      <c r="F33" s="86"/>
      <c r="G33" s="84"/>
      <c r="H33" s="98"/>
      <c r="I33" s="38"/>
      <c r="J33" s="38"/>
      <c r="K33" s="52"/>
      <c r="L33" s="53"/>
      <c r="M33" s="59"/>
      <c r="N33" s="54"/>
      <c r="O33" s="41"/>
      <c r="P33" s="41"/>
      <c r="Q33" s="41"/>
      <c r="R33" s="42"/>
      <c r="S33" s="42"/>
      <c r="T33" s="42"/>
      <c r="U33" s="55"/>
      <c r="V33" s="38"/>
      <c r="W33" s="56"/>
    </row>
    <row r="34" spans="1:23" ht="15" customHeight="1">
      <c r="A34" s="28">
        <v>17</v>
      </c>
      <c r="B34" s="84"/>
      <c r="C34" s="85"/>
      <c r="D34" s="86"/>
      <c r="E34" s="84"/>
      <c r="F34" s="86"/>
      <c r="G34" s="84"/>
      <c r="H34" s="98"/>
      <c r="I34" s="38"/>
      <c r="J34" s="38"/>
      <c r="K34" s="52"/>
      <c r="L34" s="53"/>
      <c r="M34" s="59"/>
      <c r="N34" s="54"/>
      <c r="O34" s="41"/>
      <c r="P34" s="41"/>
      <c r="Q34" s="41"/>
      <c r="R34" s="42"/>
      <c r="S34" s="42"/>
      <c r="T34" s="42"/>
      <c r="U34" s="55"/>
      <c r="V34" s="38"/>
      <c r="W34" s="56"/>
    </row>
    <row r="35" spans="1:23" ht="15" customHeight="1">
      <c r="A35" s="28">
        <v>18</v>
      </c>
      <c r="B35" s="84"/>
      <c r="C35" s="85"/>
      <c r="D35" s="86"/>
      <c r="E35" s="84"/>
      <c r="F35" s="86"/>
      <c r="G35" s="84"/>
      <c r="H35" s="98"/>
      <c r="I35" s="38"/>
      <c r="J35" s="38"/>
      <c r="K35" s="52"/>
      <c r="L35" s="53"/>
      <c r="M35" s="59"/>
      <c r="N35" s="54"/>
      <c r="O35" s="41"/>
      <c r="P35" s="41"/>
      <c r="Q35" s="41"/>
      <c r="R35" s="42"/>
      <c r="S35" s="42"/>
      <c r="T35" s="42"/>
      <c r="U35" s="55"/>
      <c r="V35" s="38"/>
      <c r="W35" s="56"/>
    </row>
    <row r="36" spans="1:23" ht="15" customHeight="1">
      <c r="A36" s="28">
        <v>19</v>
      </c>
      <c r="B36" s="84"/>
      <c r="C36" s="85"/>
      <c r="D36" s="86"/>
      <c r="E36" s="84"/>
      <c r="F36" s="86"/>
      <c r="G36" s="84"/>
      <c r="H36" s="98"/>
      <c r="I36" s="38"/>
      <c r="J36" s="38"/>
      <c r="K36" s="52"/>
      <c r="L36" s="53"/>
      <c r="M36" s="59"/>
      <c r="N36" s="54"/>
      <c r="O36" s="41"/>
      <c r="P36" s="41"/>
      <c r="Q36" s="41"/>
      <c r="R36" s="42"/>
      <c r="S36" s="42"/>
      <c r="T36" s="42"/>
      <c r="U36" s="55"/>
      <c r="V36" s="38"/>
      <c r="W36" s="56"/>
    </row>
    <row r="37" spans="1:23" ht="15" customHeight="1">
      <c r="A37" s="28">
        <v>20</v>
      </c>
      <c r="B37" s="84"/>
      <c r="C37" s="85"/>
      <c r="D37" s="86"/>
      <c r="E37" s="84"/>
      <c r="F37" s="86"/>
      <c r="G37" s="84"/>
      <c r="H37" s="98"/>
      <c r="I37" s="38"/>
      <c r="J37" s="38"/>
      <c r="K37" s="52"/>
      <c r="L37" s="53"/>
      <c r="M37" s="59"/>
      <c r="N37" s="54"/>
      <c r="O37" s="41"/>
      <c r="P37" s="41"/>
      <c r="Q37" s="41"/>
      <c r="R37" s="42"/>
      <c r="S37" s="42"/>
      <c r="T37" s="42"/>
      <c r="U37" s="55"/>
      <c r="V37" s="38"/>
      <c r="W37" s="56"/>
    </row>
    <row r="38" spans="1:23" ht="15" customHeight="1">
      <c r="A38" s="28">
        <v>21</v>
      </c>
      <c r="B38" s="84"/>
      <c r="C38" s="85"/>
      <c r="D38" s="86"/>
      <c r="E38" s="84"/>
      <c r="F38" s="86"/>
      <c r="G38" s="84"/>
      <c r="H38" s="98"/>
      <c r="I38" s="38"/>
      <c r="J38" s="38"/>
      <c r="K38" s="52"/>
      <c r="L38" s="53"/>
      <c r="M38" s="59"/>
      <c r="N38" s="54"/>
      <c r="O38" s="43"/>
      <c r="P38" s="43"/>
      <c r="Q38" s="43"/>
      <c r="R38" s="44"/>
      <c r="S38" s="44"/>
      <c r="T38" s="44"/>
      <c r="U38" s="55"/>
      <c r="V38" s="38"/>
      <c r="W38" s="56"/>
    </row>
    <row r="39" spans="1:23" ht="15" customHeight="1">
      <c r="A39" s="28">
        <v>22</v>
      </c>
      <c r="B39" s="84"/>
      <c r="C39" s="85"/>
      <c r="D39" s="86"/>
      <c r="E39" s="84"/>
      <c r="F39" s="86"/>
      <c r="G39" s="84"/>
      <c r="H39" s="98"/>
      <c r="I39" s="38"/>
      <c r="J39" s="38"/>
      <c r="K39" s="52"/>
      <c r="L39" s="53"/>
      <c r="M39" s="59"/>
      <c r="N39" s="54"/>
      <c r="O39" s="43"/>
      <c r="P39" s="43"/>
      <c r="Q39" s="43"/>
      <c r="R39" s="44"/>
      <c r="S39" s="44"/>
      <c r="T39" s="44"/>
      <c r="U39" s="55"/>
      <c r="V39" s="38"/>
      <c r="W39" s="56"/>
    </row>
    <row r="40" spans="1:23" ht="15" customHeight="1">
      <c r="A40" s="28">
        <v>23</v>
      </c>
      <c r="B40" s="84"/>
      <c r="C40" s="85"/>
      <c r="D40" s="86"/>
      <c r="E40" s="84"/>
      <c r="F40" s="86"/>
      <c r="G40" s="84"/>
      <c r="H40" s="98"/>
      <c r="I40" s="38"/>
      <c r="J40" s="38"/>
      <c r="K40" s="52"/>
      <c r="L40" s="53"/>
      <c r="M40" s="59"/>
      <c r="N40" s="54"/>
      <c r="O40" s="43"/>
      <c r="P40" s="43"/>
      <c r="Q40" s="43"/>
      <c r="R40" s="44"/>
      <c r="S40" s="44"/>
      <c r="T40" s="44"/>
      <c r="U40" s="55"/>
      <c r="V40" s="38"/>
      <c r="W40" s="56"/>
    </row>
    <row r="41" spans="1:23" ht="15" customHeight="1">
      <c r="A41" s="28">
        <v>24</v>
      </c>
      <c r="B41" s="84"/>
      <c r="C41" s="85"/>
      <c r="D41" s="86"/>
      <c r="E41" s="84"/>
      <c r="F41" s="86"/>
      <c r="G41" s="84"/>
      <c r="H41" s="98"/>
      <c r="I41" s="38"/>
      <c r="J41" s="38"/>
      <c r="K41" s="52"/>
      <c r="L41" s="53"/>
      <c r="M41" s="59"/>
      <c r="N41" s="54"/>
      <c r="O41" s="43"/>
      <c r="P41" s="43"/>
      <c r="Q41" s="43"/>
      <c r="R41" s="44"/>
      <c r="S41" s="44"/>
      <c r="T41" s="44"/>
      <c r="U41" s="55"/>
      <c r="V41" s="38"/>
      <c r="W41" s="56"/>
    </row>
    <row r="42" spans="1:23" ht="15" customHeight="1">
      <c r="A42" s="28">
        <v>25</v>
      </c>
      <c r="B42" s="84"/>
      <c r="C42" s="85"/>
      <c r="D42" s="86"/>
      <c r="E42" s="84"/>
      <c r="F42" s="86"/>
      <c r="G42" s="84"/>
      <c r="H42" s="98"/>
      <c r="I42" s="38"/>
      <c r="J42" s="38"/>
      <c r="K42" s="52"/>
      <c r="L42" s="53"/>
      <c r="M42" s="59"/>
      <c r="N42" s="54"/>
      <c r="O42" s="43"/>
      <c r="P42" s="43"/>
      <c r="Q42" s="43"/>
      <c r="R42" s="44"/>
      <c r="S42" s="44"/>
      <c r="T42" s="44"/>
      <c r="U42" s="55"/>
      <c r="V42" s="38"/>
      <c r="W42" s="56"/>
    </row>
    <row r="43" spans="1:23" ht="15" customHeight="1">
      <c r="A43" s="28">
        <v>26</v>
      </c>
      <c r="B43" s="84"/>
      <c r="C43" s="85"/>
      <c r="D43" s="86"/>
      <c r="E43" s="84"/>
      <c r="F43" s="86"/>
      <c r="G43" s="84"/>
      <c r="H43" s="98"/>
      <c r="I43" s="38"/>
      <c r="J43" s="38"/>
      <c r="K43" s="52"/>
      <c r="L43" s="53"/>
      <c r="M43" s="59"/>
      <c r="N43" s="54"/>
      <c r="O43" s="43"/>
      <c r="P43" s="43"/>
      <c r="Q43" s="43"/>
      <c r="R43" s="44"/>
      <c r="S43" s="44"/>
      <c r="T43" s="44"/>
      <c r="U43" s="55"/>
      <c r="V43" s="38"/>
      <c r="W43" s="56"/>
    </row>
    <row r="44" spans="1:23" ht="15" customHeight="1">
      <c r="A44" s="28">
        <v>27</v>
      </c>
      <c r="B44" s="84"/>
      <c r="C44" s="85"/>
      <c r="D44" s="86"/>
      <c r="E44" s="84"/>
      <c r="F44" s="86"/>
      <c r="G44" s="84"/>
      <c r="H44" s="98"/>
      <c r="I44" s="38"/>
      <c r="J44" s="38"/>
      <c r="K44" s="52"/>
      <c r="L44" s="53"/>
      <c r="M44" s="59"/>
      <c r="N44" s="54"/>
      <c r="O44" s="43"/>
      <c r="P44" s="43"/>
      <c r="Q44" s="43"/>
      <c r="R44" s="44"/>
      <c r="S44" s="44"/>
      <c r="T44" s="44"/>
      <c r="U44" s="55"/>
      <c r="V44" s="38"/>
      <c r="W44" s="56"/>
    </row>
    <row r="45" spans="1:23" ht="15" customHeight="1">
      <c r="A45" s="28">
        <v>28</v>
      </c>
      <c r="B45" s="84"/>
      <c r="C45" s="85"/>
      <c r="D45" s="86"/>
      <c r="E45" s="84"/>
      <c r="F45" s="86"/>
      <c r="G45" s="84"/>
      <c r="H45" s="98"/>
      <c r="I45" s="38"/>
      <c r="J45" s="38"/>
      <c r="K45" s="52"/>
      <c r="L45" s="53"/>
      <c r="M45" s="59"/>
      <c r="N45" s="54"/>
      <c r="O45" s="43"/>
      <c r="P45" s="43"/>
      <c r="Q45" s="43"/>
      <c r="R45" s="44"/>
      <c r="S45" s="44"/>
      <c r="T45" s="44"/>
      <c r="U45" s="55"/>
      <c r="V45" s="38"/>
      <c r="W45" s="56"/>
    </row>
    <row r="46" spans="1:23" ht="15" customHeight="1">
      <c r="A46" s="28">
        <v>29</v>
      </c>
      <c r="B46" s="84"/>
      <c r="C46" s="85"/>
      <c r="D46" s="86"/>
      <c r="E46" s="84"/>
      <c r="F46" s="86"/>
      <c r="G46" s="84"/>
      <c r="H46" s="98"/>
      <c r="I46" s="38"/>
      <c r="J46" s="38"/>
      <c r="K46" s="52"/>
      <c r="L46" s="53"/>
      <c r="M46" s="59"/>
      <c r="N46" s="54"/>
      <c r="O46" s="43"/>
      <c r="P46" s="43"/>
      <c r="Q46" s="43"/>
      <c r="R46" s="44"/>
      <c r="S46" s="44"/>
      <c r="T46" s="44"/>
      <c r="U46" s="55"/>
      <c r="V46" s="38"/>
      <c r="W46" s="56"/>
    </row>
    <row r="47" spans="1:23" ht="15" customHeight="1">
      <c r="A47" s="28">
        <v>30</v>
      </c>
      <c r="B47" s="84"/>
      <c r="C47" s="85"/>
      <c r="D47" s="86"/>
      <c r="E47" s="84"/>
      <c r="F47" s="86"/>
      <c r="G47" s="84"/>
      <c r="H47" s="98"/>
      <c r="I47" s="38"/>
      <c r="J47" s="38"/>
      <c r="K47" s="52"/>
      <c r="L47" s="53"/>
      <c r="M47" s="59"/>
      <c r="N47" s="54"/>
      <c r="O47" s="43"/>
      <c r="P47" s="43"/>
      <c r="Q47" s="43"/>
      <c r="R47" s="44"/>
      <c r="S47" s="44"/>
      <c r="T47" s="44"/>
      <c r="U47" s="55"/>
      <c r="V47" s="38"/>
      <c r="W47" s="56"/>
    </row>
    <row r="48" spans="1:23" ht="15" customHeight="1">
      <c r="A48" s="28">
        <v>31</v>
      </c>
      <c r="B48" s="84"/>
      <c r="C48" s="85"/>
      <c r="D48" s="86"/>
      <c r="E48" s="84"/>
      <c r="F48" s="86"/>
      <c r="G48" s="84"/>
      <c r="H48" s="98"/>
      <c r="I48" s="38"/>
      <c r="J48" s="38"/>
      <c r="K48" s="52"/>
      <c r="L48" s="53"/>
      <c r="M48" s="59"/>
      <c r="N48" s="54"/>
      <c r="O48" s="43"/>
      <c r="P48" s="43"/>
      <c r="Q48" s="43"/>
      <c r="R48" s="44"/>
      <c r="S48" s="44"/>
      <c r="T48" s="44"/>
      <c r="U48" s="55"/>
      <c r="V48" s="38"/>
      <c r="W48" s="56"/>
    </row>
    <row r="49" spans="1:23" ht="15" customHeight="1">
      <c r="A49" s="28">
        <v>32</v>
      </c>
      <c r="B49" s="84"/>
      <c r="C49" s="85"/>
      <c r="D49" s="86"/>
      <c r="E49" s="84"/>
      <c r="F49" s="86"/>
      <c r="G49" s="84"/>
      <c r="H49" s="98"/>
      <c r="I49" s="38"/>
      <c r="J49" s="38"/>
      <c r="K49" s="52"/>
      <c r="L49" s="53"/>
      <c r="M49" s="59"/>
      <c r="N49" s="54"/>
      <c r="O49" s="45"/>
      <c r="P49" s="45"/>
      <c r="Q49" s="45"/>
      <c r="R49" s="46"/>
      <c r="S49" s="46"/>
      <c r="T49" s="46"/>
      <c r="U49" s="55"/>
      <c r="V49" s="38"/>
      <c r="W49" s="56"/>
    </row>
    <row r="50" spans="1:23" ht="15" customHeight="1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47"/>
      <c r="P50" s="47"/>
      <c r="Q50" s="47"/>
      <c r="R50" s="47"/>
      <c r="S50" s="47"/>
      <c r="T50" s="47"/>
      <c r="U50" s="51" t="s">
        <v>18</v>
      </c>
      <c r="V50" s="69">
        <f>SUM(W18:W49)</f>
        <v>0</v>
      </c>
      <c r="W50" s="70"/>
    </row>
    <row r="51" spans="1:23" ht="15" customHeight="1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49"/>
      <c r="P51" s="49"/>
      <c r="Q51" s="49"/>
      <c r="R51" s="49"/>
      <c r="S51" s="49"/>
      <c r="T51" s="49"/>
      <c r="U51" s="48"/>
      <c r="V51" s="49"/>
      <c r="W51" s="50">
        <f>B12</f>
        <v>0</v>
      </c>
    </row>
  </sheetData>
  <sheetProtection sheet="1" objects="1" scenarios="1" selectLockedCells="1"/>
  <mergeCells count="128">
    <mergeCell ref="G40:H40"/>
    <mergeCell ref="E45:F45"/>
    <mergeCell ref="G45:H45"/>
    <mergeCell ref="E40:F40"/>
    <mergeCell ref="E41:F41"/>
    <mergeCell ref="G48:H48"/>
    <mergeCell ref="G46:H46"/>
    <mergeCell ref="B47:D47"/>
    <mergeCell ref="E47:F47"/>
    <mergeCell ref="G41:H41"/>
    <mergeCell ref="B41:D41"/>
    <mergeCell ref="E44:F44"/>
    <mergeCell ref="G42:H42"/>
    <mergeCell ref="G44:H44"/>
    <mergeCell ref="E42:F42"/>
    <mergeCell ref="B43:D43"/>
    <mergeCell ref="E43:F43"/>
    <mergeCell ref="G43:H43"/>
    <mergeCell ref="B40:D40"/>
    <mergeCell ref="B49:D49"/>
    <mergeCell ref="E49:F49"/>
    <mergeCell ref="G49:H49"/>
    <mergeCell ref="B45:D45"/>
    <mergeCell ref="B48:D48"/>
    <mergeCell ref="E48:F48"/>
    <mergeCell ref="G31:H31"/>
    <mergeCell ref="G26:H26"/>
    <mergeCell ref="B25:D25"/>
    <mergeCell ref="E25:F25"/>
    <mergeCell ref="G25:H25"/>
    <mergeCell ref="G47:H47"/>
    <mergeCell ref="B46:D46"/>
    <mergeCell ref="E46:F46"/>
    <mergeCell ref="B42:D42"/>
    <mergeCell ref="B44:D44"/>
    <mergeCell ref="G36:H36"/>
    <mergeCell ref="E33:F33"/>
    <mergeCell ref="G33:H33"/>
    <mergeCell ref="B34:D34"/>
    <mergeCell ref="E34:F34"/>
    <mergeCell ref="G34:H34"/>
    <mergeCell ref="E28:F28"/>
    <mergeCell ref="G28:H28"/>
    <mergeCell ref="G38:H38"/>
    <mergeCell ref="B39:D39"/>
    <mergeCell ref="E37:F37"/>
    <mergeCell ref="B38:D38"/>
    <mergeCell ref="G37:H37"/>
    <mergeCell ref="G29:H29"/>
    <mergeCell ref="B30:D30"/>
    <mergeCell ref="E30:F30"/>
    <mergeCell ref="B32:D32"/>
    <mergeCell ref="E32:F32"/>
    <mergeCell ref="E31:F31"/>
    <mergeCell ref="B37:D37"/>
    <mergeCell ref="B33:D33"/>
    <mergeCell ref="B35:D35"/>
    <mergeCell ref="E35:F35"/>
    <mergeCell ref="G35:H35"/>
    <mergeCell ref="B36:D36"/>
    <mergeCell ref="E36:F36"/>
    <mergeCell ref="E39:F39"/>
    <mergeCell ref="G39:H39"/>
    <mergeCell ref="E38:F38"/>
    <mergeCell ref="G27:H27"/>
    <mergeCell ref="B28:D28"/>
    <mergeCell ref="E23:F23"/>
    <mergeCell ref="B20:D20"/>
    <mergeCell ref="B21:D21"/>
    <mergeCell ref="B19:D19"/>
    <mergeCell ref="S16:T16"/>
    <mergeCell ref="Q16:R16"/>
    <mergeCell ref="E21:F21"/>
    <mergeCell ref="G21:H21"/>
    <mergeCell ref="E20:F20"/>
    <mergeCell ref="G20:H20"/>
    <mergeCell ref="E19:F19"/>
    <mergeCell ref="G19:H19"/>
    <mergeCell ref="E18:F18"/>
    <mergeCell ref="G18:H18"/>
    <mergeCell ref="A1:R1"/>
    <mergeCell ref="B6:F6"/>
    <mergeCell ref="G3:I3"/>
    <mergeCell ref="G4:I4"/>
    <mergeCell ref="G5:I5"/>
    <mergeCell ref="B4:F4"/>
    <mergeCell ref="G32:H32"/>
    <mergeCell ref="B31:D31"/>
    <mergeCell ref="B3:F3"/>
    <mergeCell ref="B22:D22"/>
    <mergeCell ref="E22:F22"/>
    <mergeCell ref="G22:H22"/>
    <mergeCell ref="G30:H30"/>
    <mergeCell ref="B24:D24"/>
    <mergeCell ref="E24:F24"/>
    <mergeCell ref="E29:F29"/>
    <mergeCell ref="G24:H24"/>
    <mergeCell ref="B26:D26"/>
    <mergeCell ref="B5:F5"/>
    <mergeCell ref="E26:F26"/>
    <mergeCell ref="G23:H23"/>
    <mergeCell ref="B23:D23"/>
    <mergeCell ref="B27:D27"/>
    <mergeCell ref="E27:F27"/>
    <mergeCell ref="J3:M3"/>
    <mergeCell ref="J4:M4"/>
    <mergeCell ref="J5:M5"/>
    <mergeCell ref="V50:W50"/>
    <mergeCell ref="V16:V17"/>
    <mergeCell ref="B11:F11"/>
    <mergeCell ref="B12:E12"/>
    <mergeCell ref="G11:W12"/>
    <mergeCell ref="K16:K17"/>
    <mergeCell ref="M16:M17"/>
    <mergeCell ref="U16:U17"/>
    <mergeCell ref="A14:W14"/>
    <mergeCell ref="W16:W17"/>
    <mergeCell ref="O16:P16"/>
    <mergeCell ref="L16:L17"/>
    <mergeCell ref="G16:H17"/>
    <mergeCell ref="B16:D17"/>
    <mergeCell ref="E16:F17"/>
    <mergeCell ref="A16:A17"/>
    <mergeCell ref="B29:D29"/>
    <mergeCell ref="B18:D18"/>
    <mergeCell ref="A8:W8"/>
    <mergeCell ref="I16:I17"/>
    <mergeCell ref="J16:J17"/>
  </mergeCells>
  <phoneticPr fontId="0" type="noConversion"/>
  <dataValidations count="4">
    <dataValidation type="list" allowBlank="1" showInputMessage="1" showErrorMessage="1" promptTitle="T-Shirt-Grösse" prompt="Bitte die gewünschte Shirtgrösse angeben" sqref="V18:V49" xr:uid="{407A1F51-433F-4C51-9AF0-78D54095999A}">
      <mc:AlternateContent xmlns:x12ac="http://schemas.microsoft.com/office/spreadsheetml/2011/1/ac" xmlns:mc="http://schemas.openxmlformats.org/markup-compatibility/2006">
        <mc:Choice Requires="x12ac">
          <x12ac:list>128,140,"S,M",L,XL,XXL</x12ac:list>
        </mc:Choice>
        <mc:Fallback>
          <formula1>"128,140,S,M,L,XL,XXL"</formula1>
        </mc:Fallback>
      </mc:AlternateContent>
    </dataValidation>
    <dataValidation type="list" allowBlank="1" showInputMessage="1" showErrorMessage="1" sqref="N18:N49" xr:uid="{CDF66B63-84A1-47DF-8F6B-E44EC9B4F1C6}">
      <formula1>"Running 5km,Running 10km,Walking 5km,Walking 15km,Nordic-Walking 5km,Nordic-Walking 15km"</formula1>
    </dataValidation>
    <dataValidation type="list" allowBlank="1" showInputMessage="1" showErrorMessage="1" sqref="B12" xr:uid="{E80C79D0-8BA7-43B6-91AC-955BEB3EB37E}">
      <formula1>"Überweisung auf das Konto 30-248061-9,Bitte senden Sie mir eine Rechnung"</formula1>
    </dataValidation>
    <dataValidation type="date" errorStyle="warning" allowBlank="1" showInputMessage="1" showErrorMessage="1" errorTitle="FEHLER" error="Datum ist ungültig._x000a_Bitte das Geburtsdatum erfassen." promptTitle="Geburtsdatum" prompt="Bitte das genaue Geburtsdatum erfassen" sqref="M18:M49" xr:uid="{0D0100DA-4892-4CBC-808C-0D78D1E0916A}">
      <formula1>12785</formula1>
      <formula2>42004</formula2>
    </dataValidation>
  </dataValidations>
  <pageMargins left="0.39370083808898926" right="0.39370083808898926" top="0.39370083808898926" bottom="0.39370083808898926" header="0.39370083808898926" footer="0.31496068835258484"/>
  <pageSetup paperSize="8" scale="93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5"/>
  <sheetViews>
    <sheetView showGridLines="0" workbookViewId="0"/>
  </sheetViews>
  <sheetFormatPr baseColWidth="10" defaultColWidth="10.25" defaultRowHeight="13"/>
  <cols>
    <col min="1" max="1" width="59.4140625" style="7" customWidth="1"/>
    <col min="2" max="2" width="1.25" style="7" customWidth="1"/>
    <col min="3" max="3" width="7.1640625" style="7" bestFit="1" customWidth="1"/>
    <col min="4" max="4" width="7.4140625" style="7" bestFit="1" customWidth="1"/>
    <col min="5" max="5" width="4.83203125" style="7" bestFit="1" customWidth="1"/>
    <col min="6" max="6" width="7.1640625" style="7" bestFit="1" customWidth="1"/>
    <col min="7" max="7" width="4.4140625" style="7" bestFit="1" customWidth="1"/>
    <col min="8" max="8" width="10.08203125" style="7" bestFit="1" customWidth="1"/>
    <col min="9" max="9" width="10.08203125" style="7" customWidth="1"/>
    <col min="10" max="10" width="8.58203125" style="7" bestFit="1" customWidth="1"/>
    <col min="11" max="11" width="8.58203125" style="7" customWidth="1"/>
    <col min="12" max="12" width="11.4140625" style="7" hidden="1" customWidth="1"/>
    <col min="13" max="13" width="12.1640625" style="7" bestFit="1" customWidth="1"/>
    <col min="14" max="14" width="8" style="7" bestFit="1" customWidth="1"/>
    <col min="15" max="15" width="6.25" style="7" bestFit="1" customWidth="1"/>
    <col min="16" max="16" width="3" style="7" bestFit="1" customWidth="1"/>
    <col min="17" max="17" width="4.58203125" style="7" bestFit="1" customWidth="1"/>
    <col min="18" max="18" width="6.08203125" style="7" bestFit="1" customWidth="1"/>
    <col min="19" max="19" width="12.33203125" style="7" bestFit="1" customWidth="1"/>
    <col min="20" max="20" width="11.6640625" style="7" bestFit="1" customWidth="1"/>
    <col min="21" max="21" width="10.4140625" style="7" bestFit="1" customWidth="1"/>
    <col min="22" max="22" width="6" style="7" bestFit="1" customWidth="1"/>
    <col min="23" max="23" width="6" style="7" customWidth="1"/>
    <col min="24" max="24" width="9.83203125" style="7" bestFit="1" customWidth="1"/>
    <col min="25" max="16384" width="10.25" style="7"/>
  </cols>
  <sheetData>
    <row r="1" spans="1:24" s="6" customFormat="1">
      <c r="A1" s="34" t="str">
        <f>C1&amp;";"&amp;D1&amp;";"&amp;E1&amp;";"&amp;F1&amp;";"&amp;G1&amp;";"&amp;H1&amp;";"&amp;I1&amp;";"&amp;J1&amp;";"&amp;K1&amp;";"&amp;N1&amp;";"&amp;O1&amp;";"&amp;P1&amp;";"&amp;Q1&amp;";"&amp;R1&amp;";"&amp;S1&amp;";"&amp;T1&amp;";"&amp;M1&amp;";"&amp;U1&amp;";"&amp;V1&amp;";"&amp;W1&amp;";"&amp;X1</f>
        <v>lastname;firstname;street;postcode;city;mobilephone;yearofbirth;dayofbirth;contestnumber;a_vorgabe;amount;sex;email;country;registrationstate;a_source;categorynumber;paymentstate;a_team;a_shirt;remark</v>
      </c>
      <c r="B1" s="6" t="s">
        <v>50</v>
      </c>
      <c r="C1" s="8" t="s">
        <v>22</v>
      </c>
      <c r="D1" s="8" t="s">
        <v>23</v>
      </c>
      <c r="E1" s="8" t="s">
        <v>24</v>
      </c>
      <c r="F1" s="8" t="s">
        <v>25</v>
      </c>
      <c r="G1" s="8" t="s">
        <v>26</v>
      </c>
      <c r="H1" s="9" t="s">
        <v>30</v>
      </c>
      <c r="I1" s="9" t="s">
        <v>29</v>
      </c>
      <c r="J1" s="9" t="s">
        <v>59</v>
      </c>
      <c r="K1" s="8" t="s">
        <v>34</v>
      </c>
      <c r="L1" s="8" t="s">
        <v>34</v>
      </c>
      <c r="M1" s="9" t="s">
        <v>39</v>
      </c>
      <c r="N1" s="10" t="s">
        <v>42</v>
      </c>
      <c r="O1" s="11" t="s">
        <v>41</v>
      </c>
      <c r="P1" s="8" t="s">
        <v>27</v>
      </c>
      <c r="Q1" s="12" t="s">
        <v>31</v>
      </c>
      <c r="R1" s="8" t="s">
        <v>32</v>
      </c>
      <c r="S1" s="8" t="s">
        <v>35</v>
      </c>
      <c r="T1" s="8" t="s">
        <v>37</v>
      </c>
      <c r="U1" s="9" t="s">
        <v>40</v>
      </c>
      <c r="V1" s="10" t="s">
        <v>48</v>
      </c>
      <c r="W1" s="10" t="s">
        <v>56</v>
      </c>
      <c r="X1" s="10" t="s">
        <v>49</v>
      </c>
    </row>
    <row r="2" spans="1:24" s="6" customFormat="1">
      <c r="A2" s="13" t="str">
        <f>C2&amp;";"&amp;D2&amp;";"&amp;E2&amp;";"&amp;F2&amp;";"&amp;G2&amp;";"&amp;H2&amp;";"&amp;I2&amp;";"&amp;IF(J2&gt;10000,TEXT(J2,"TT.MM.JJJJ"),"")&amp;";"&amp;K2&amp;";"&amp;N2&amp;";"&amp;O2&amp;";"&amp;P2&amp;";"&amp;Q2&amp;";"&amp;R2&amp;";"&amp;S2&amp;";"&amp;T2&amp;";"&amp;M2&amp;";"&amp;U2&amp;";"&amp;V2&amp;";"&amp;W2&amp;";"&amp;X2</f>
        <v xml:space="preserve">0;0;0;0;0;;;;???;;0;F;;CH;angemeldet;Gruppenimport;???;Andere;;;Gruppe: ; ; </v>
      </c>
      <c r="B2" s="6" t="s">
        <v>50</v>
      </c>
      <c r="C2" s="3">
        <f>Teilnehmerinnen!B18</f>
        <v>0</v>
      </c>
      <c r="D2" s="3">
        <f>Teilnehmerinnen!E18</f>
        <v>0</v>
      </c>
      <c r="E2" s="3">
        <f>Teilnehmerinnen!G18</f>
        <v>0</v>
      </c>
      <c r="F2" s="3">
        <f>Teilnehmerinnen!I18</f>
        <v>0</v>
      </c>
      <c r="G2" s="3">
        <f>Teilnehmerinnen!J18</f>
        <v>0</v>
      </c>
      <c r="H2" s="3" t="str">
        <f>IF(Teilnehmerinnen!L18&gt;" ",Teilnehmerinnen!L18,"")</f>
        <v/>
      </c>
      <c r="I2" s="3" t="str">
        <f>IF(Teilnehmerinnen!M18&gt;10000,YEAR(J2),IF(Teilnehmerinnen!M18&gt;1917,Teilnehmerinnen!M18,""))</f>
        <v/>
      </c>
      <c r="J2" s="3" t="str">
        <f>IF(Teilnehmerinnen!M18&gt;10000,Teilnehmerinnen!M18,"")</f>
        <v/>
      </c>
      <c r="K2" s="3" t="str">
        <f>IF(Teilnehmerinnen!N18="Running 5km",1,
IF(Teilnehmerinnen!N18="Running 10km",2,
IF(Teilnehmerinnen!N18="Walking 5km",5,
IF(Teilnehmerinnen!N18="Walking 15km",6,
IF(Teilnehmerinnen!N18="Nordic-Walking 5km",5,
IF(Teilnehmerinnen!N18="Nordic-Walking 15km",6,"???"))))))</f>
        <v>???</v>
      </c>
      <c r="L2" s="4">
        <f>IF(Teilnehmerinnen!O18&gt;" ",1,IF(Teilnehmerinnen!P18&gt;" ",2,IF(Teilnehmerinnen!Q18&gt;" ",5,IF(Teilnehmerinnen!R18&gt;" ",6,IF(Teilnehmerinnen!S18&gt;" ",5,IF(Teilnehmerinnen!T18&gt;" ",6,))))))</f>
        <v>0</v>
      </c>
      <c r="M2" s="5" t="str">
        <f>IF(Teilnehmerinnen!N18="Running 5km","",
IF(Teilnehmerinnen!N18="Running 10km","",
IF(Teilnehmerinnen!N18="Walking 5km",23,
IF(Teilnehmerinnen!N18="Walking 15km",223,
IF(Teilnehmerinnen!N18="Nordic-Walking 5km",24,
IF(Teilnehmerinnen!N18="Nordic-Walking 15km",224,"???"))))))</f>
        <v>???</v>
      </c>
      <c r="N2" s="5" t="str">
        <f>IF(Teilnehmerinnen!U18&gt;" ",Teilnehmerinnen!U18,"")</f>
        <v/>
      </c>
      <c r="O2" s="5">
        <f>Teilnehmerinnen!W18</f>
        <v>0</v>
      </c>
      <c r="P2" s="5" t="s">
        <v>28</v>
      </c>
      <c r="Q2" s="5" t="str">
        <f>IF(Teilnehmerinnen!K18&gt;" ",Teilnehmerinnen!K18,"")</f>
        <v/>
      </c>
      <c r="R2" s="5" t="s">
        <v>33</v>
      </c>
      <c r="S2" s="3" t="s">
        <v>36</v>
      </c>
      <c r="T2" s="3" t="s">
        <v>38</v>
      </c>
      <c r="U2" s="5" t="s">
        <v>47</v>
      </c>
      <c r="V2" s="5" t="str">
        <f>IF(Teilnehmerinnen!$B$3&gt;" ",Teilnehmerinnen!$B$3,"")</f>
        <v/>
      </c>
      <c r="W2" s="5" t="str">
        <f>IF(Teilnehmerinnen!V18&gt;" ",Teilnehmerinnen!V18,"")</f>
        <v/>
      </c>
      <c r="X2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3" spans="1:24">
      <c r="A3" s="13" t="str">
        <f>C3&amp;";"&amp;D3&amp;";"&amp;E3&amp;";"&amp;F3&amp;";"&amp;G3&amp;";"&amp;H3&amp;";"&amp;I3&amp;";"&amp;IF(J3&gt;10000,TEXT(J3,"TT.MM.JJJJ"),"")&amp;";"&amp;K3&amp;";"&amp;N3&amp;";"&amp;O3&amp;";"&amp;P3&amp;";"&amp;Q3&amp;";"&amp;R3&amp;";"&amp;S3&amp;";"&amp;T3&amp;";"&amp;M3&amp;";"&amp;U3&amp;";"&amp;V3&amp;";"&amp;W3&amp;";"&amp;X3</f>
        <v xml:space="preserve">0;0;0;0;0;;;;???;;0;F;;CH;angemeldet;Gruppenimport;???;Andere;;;Gruppe: ; ; </v>
      </c>
      <c r="B3" s="6" t="s">
        <v>50</v>
      </c>
      <c r="C3" s="3">
        <f>Teilnehmerinnen!B19</f>
        <v>0</v>
      </c>
      <c r="D3" s="3">
        <f>Teilnehmerinnen!E19</f>
        <v>0</v>
      </c>
      <c r="E3" s="3">
        <f>Teilnehmerinnen!G19</f>
        <v>0</v>
      </c>
      <c r="F3" s="3">
        <f>Teilnehmerinnen!I19</f>
        <v>0</v>
      </c>
      <c r="G3" s="3">
        <f>Teilnehmerinnen!J19</f>
        <v>0</v>
      </c>
      <c r="H3" s="3" t="str">
        <f>IF(Teilnehmerinnen!L19&gt;" ",Teilnehmerinnen!L19,"")</f>
        <v/>
      </c>
      <c r="I3" s="3" t="str">
        <f>IF(Teilnehmerinnen!M19&gt;10000,YEAR(J3),IF(Teilnehmerinnen!M19&gt;1917,Teilnehmerinnen!M19,""))</f>
        <v/>
      </c>
      <c r="J3" s="3" t="str">
        <f>IF(Teilnehmerinnen!M19&gt;10000,Teilnehmerinnen!M19,"")</f>
        <v/>
      </c>
      <c r="K3" s="3" t="str">
        <f>IF(Teilnehmerinnen!N19="Running 5km",1,
IF(Teilnehmerinnen!N19="Running 10km",2,
IF(Teilnehmerinnen!N19="Walking 5km",5,
IF(Teilnehmerinnen!N19="Walking 15km",6,
IF(Teilnehmerinnen!N19="Nordic-Walking 5km",5,
IF(Teilnehmerinnen!N19="Nordic-Walking 15km",6,"???"))))))</f>
        <v>???</v>
      </c>
      <c r="L3" s="4">
        <f>IF(Teilnehmerinnen!O19&gt;" ",1,IF(Teilnehmerinnen!P19&gt;" ",2,IF(Teilnehmerinnen!Q19&gt;" ",5,IF(Teilnehmerinnen!R19&gt;" ",6,IF(Teilnehmerinnen!S19&gt;" ",5,IF(Teilnehmerinnen!T19&gt;" ",6,))))))</f>
        <v>0</v>
      </c>
      <c r="M3" s="5" t="str">
        <f>IF(Teilnehmerinnen!N19="Running 5km","",
IF(Teilnehmerinnen!N19="Running 10km","",
IF(Teilnehmerinnen!N19="Walking 5km",23,
IF(Teilnehmerinnen!N19="Walking 15km",223,
IF(Teilnehmerinnen!N19="Nordic-Walking 5km",24,
IF(Teilnehmerinnen!N19="Nordic-Walking 15km",224,"???"))))))</f>
        <v>???</v>
      </c>
      <c r="N3" s="5" t="str">
        <f>IF(Teilnehmerinnen!U19&gt;" ",Teilnehmerinnen!U19,"")</f>
        <v/>
      </c>
      <c r="O3" s="5">
        <f>Teilnehmerinnen!W19</f>
        <v>0</v>
      </c>
      <c r="P3" s="5" t="s">
        <v>28</v>
      </c>
      <c r="Q3" s="5" t="str">
        <f>IF(Teilnehmerinnen!K19&gt;" ",Teilnehmerinnen!K19,"")</f>
        <v/>
      </c>
      <c r="R3" s="5" t="s">
        <v>33</v>
      </c>
      <c r="S3" s="3" t="s">
        <v>36</v>
      </c>
      <c r="T3" s="3" t="s">
        <v>38</v>
      </c>
      <c r="U3" s="5" t="s">
        <v>47</v>
      </c>
      <c r="V3" s="5" t="str">
        <f>IF(Teilnehmerinnen!$B$3&gt;" ",Teilnehmerinnen!$B$3,"")</f>
        <v/>
      </c>
      <c r="W3" s="5" t="str">
        <f>IF(Teilnehmerinnen!V19&gt;" ",Teilnehmerinnen!V19,"")</f>
        <v/>
      </c>
      <c r="X3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4" spans="1:24">
      <c r="A4" s="13" t="str">
        <f t="shared" ref="A4:A33" si="0">C4&amp;";"&amp;D4&amp;";"&amp;E4&amp;";"&amp;F4&amp;";"&amp;G4&amp;";"&amp;H4&amp;";"&amp;I4&amp;";"&amp;IF(J4&gt;10000,TEXT(J4,"TT.MM.JJJJ"),"")&amp;";"&amp;K4&amp;";"&amp;N4&amp;";"&amp;O4&amp;";"&amp;P4&amp;";"&amp;Q4&amp;";"&amp;R4&amp;";"&amp;S4&amp;";"&amp;T4&amp;";"&amp;M4&amp;";"&amp;U4&amp;";"&amp;V4&amp;";"&amp;W4&amp;";"&amp;X4</f>
        <v xml:space="preserve">0;0;0;0;0;;;;???;;0;F;;CH;angemeldet;Gruppenimport;???;Andere;;;Gruppe: ; ; </v>
      </c>
      <c r="B4" s="6" t="s">
        <v>50</v>
      </c>
      <c r="C4" s="3">
        <f>Teilnehmerinnen!B20</f>
        <v>0</v>
      </c>
      <c r="D4" s="3">
        <f>Teilnehmerinnen!E20</f>
        <v>0</v>
      </c>
      <c r="E4" s="3">
        <f>Teilnehmerinnen!G20</f>
        <v>0</v>
      </c>
      <c r="F4" s="3">
        <f>Teilnehmerinnen!I20</f>
        <v>0</v>
      </c>
      <c r="G4" s="3">
        <f>Teilnehmerinnen!J20</f>
        <v>0</v>
      </c>
      <c r="H4" s="3" t="str">
        <f>IF(Teilnehmerinnen!L20&gt;" ",Teilnehmerinnen!L20,"")</f>
        <v/>
      </c>
      <c r="I4" s="3" t="str">
        <f>IF(Teilnehmerinnen!M20&gt;10000,YEAR(J4),IF(Teilnehmerinnen!M20&gt;1917,Teilnehmerinnen!M20,""))</f>
        <v/>
      </c>
      <c r="J4" s="3" t="str">
        <f>IF(Teilnehmerinnen!M20&gt;10000,Teilnehmerinnen!M20,"")</f>
        <v/>
      </c>
      <c r="K4" s="3" t="str">
        <f>IF(Teilnehmerinnen!N20="Running 5km",1,
IF(Teilnehmerinnen!N20="Running 10km",2,
IF(Teilnehmerinnen!N20="Walking 5km",5,
IF(Teilnehmerinnen!N20="Walking 15km",6,
IF(Teilnehmerinnen!N20="Nordic-Walking 5km",5,
IF(Teilnehmerinnen!N20="Nordic-Walking 15km",6,"???"))))))</f>
        <v>???</v>
      </c>
      <c r="L4" s="4">
        <f>IF(Teilnehmerinnen!O20&gt;" ",1,IF(Teilnehmerinnen!P20&gt;" ",2,IF(Teilnehmerinnen!Q20&gt;" ",5,IF(Teilnehmerinnen!R20&gt;" ",6,IF(Teilnehmerinnen!S20&gt;" ",5,IF(Teilnehmerinnen!T20&gt;" ",6,))))))</f>
        <v>0</v>
      </c>
      <c r="M4" s="5" t="str">
        <f>IF(Teilnehmerinnen!N20="Running 5km","",
IF(Teilnehmerinnen!N20="Running 10km","",
IF(Teilnehmerinnen!N20="Walking 5km",23,
IF(Teilnehmerinnen!N20="Walking 15km",223,
IF(Teilnehmerinnen!N20="Nordic-Walking 5km",24,
IF(Teilnehmerinnen!N20="Nordic-Walking 15km",224,"???"))))))</f>
        <v>???</v>
      </c>
      <c r="N4" s="5" t="str">
        <f>IF(Teilnehmerinnen!U20&gt;" ",Teilnehmerinnen!U20,"")</f>
        <v/>
      </c>
      <c r="O4" s="5">
        <f>Teilnehmerinnen!W20</f>
        <v>0</v>
      </c>
      <c r="P4" s="5" t="s">
        <v>28</v>
      </c>
      <c r="Q4" s="5" t="str">
        <f>IF(Teilnehmerinnen!K20&gt;" ",Teilnehmerinnen!K20,"")</f>
        <v/>
      </c>
      <c r="R4" s="5" t="s">
        <v>33</v>
      </c>
      <c r="S4" s="3" t="s">
        <v>36</v>
      </c>
      <c r="T4" s="3" t="s">
        <v>38</v>
      </c>
      <c r="U4" s="5" t="s">
        <v>47</v>
      </c>
      <c r="V4" s="5" t="str">
        <f>IF(Teilnehmerinnen!$B$3&gt;" ",Teilnehmerinnen!$B$3,"")</f>
        <v/>
      </c>
      <c r="W4" s="5" t="str">
        <f>IF(Teilnehmerinnen!V20&gt;" ",Teilnehmerinnen!V20,"")</f>
        <v/>
      </c>
      <c r="X4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5" spans="1:24">
      <c r="A5" s="13" t="str">
        <f t="shared" si="0"/>
        <v xml:space="preserve">0;0;0;0;0;;;;???;;0;F;;CH;angemeldet;Gruppenimport;???;Andere;;;Gruppe: ; ; </v>
      </c>
      <c r="B5" s="6" t="s">
        <v>50</v>
      </c>
      <c r="C5" s="3">
        <f>Teilnehmerinnen!B21</f>
        <v>0</v>
      </c>
      <c r="D5" s="3">
        <f>Teilnehmerinnen!E21</f>
        <v>0</v>
      </c>
      <c r="E5" s="3">
        <f>Teilnehmerinnen!G21</f>
        <v>0</v>
      </c>
      <c r="F5" s="3">
        <f>Teilnehmerinnen!I21</f>
        <v>0</v>
      </c>
      <c r="G5" s="3">
        <f>Teilnehmerinnen!J21</f>
        <v>0</v>
      </c>
      <c r="H5" s="3" t="str">
        <f>IF(Teilnehmerinnen!L21&gt;" ",Teilnehmerinnen!L21,"")</f>
        <v/>
      </c>
      <c r="I5" s="3" t="str">
        <f>IF(Teilnehmerinnen!M21&gt;10000,YEAR(J5),IF(Teilnehmerinnen!M21&gt;1917,Teilnehmerinnen!M21,""))</f>
        <v/>
      </c>
      <c r="J5" s="3" t="str">
        <f>IF(Teilnehmerinnen!M21&gt;10000,Teilnehmerinnen!M21,"")</f>
        <v/>
      </c>
      <c r="K5" s="3" t="str">
        <f>IF(Teilnehmerinnen!N21="Running 5km",1,
IF(Teilnehmerinnen!N21="Running 10km",2,
IF(Teilnehmerinnen!N21="Walking 5km",5,
IF(Teilnehmerinnen!N21="Walking 15km",6,
IF(Teilnehmerinnen!N21="Nordic-Walking 5km",5,
IF(Teilnehmerinnen!N21="Nordic-Walking 15km",6,"???"))))))</f>
        <v>???</v>
      </c>
      <c r="L5" s="4">
        <f>IF(Teilnehmerinnen!O21&gt;" ",1,IF(Teilnehmerinnen!P21&gt;" ",2,IF(Teilnehmerinnen!Q21&gt;" ",5,IF(Teilnehmerinnen!R21&gt;" ",6,IF(Teilnehmerinnen!S21&gt;" ",5,IF(Teilnehmerinnen!T21&gt;" ",6,))))))</f>
        <v>0</v>
      </c>
      <c r="M5" s="5" t="str">
        <f>IF(Teilnehmerinnen!N21="Running 5km","",
IF(Teilnehmerinnen!N21="Running 10km","",
IF(Teilnehmerinnen!N21="Walking 5km",23,
IF(Teilnehmerinnen!N21="Walking 15km",223,
IF(Teilnehmerinnen!N21="Nordic-Walking 5km",24,
IF(Teilnehmerinnen!N21="Nordic-Walking 15km",224,"???"))))))</f>
        <v>???</v>
      </c>
      <c r="N5" s="5" t="str">
        <f>IF(Teilnehmerinnen!U21&gt;" ",Teilnehmerinnen!U21,"")</f>
        <v/>
      </c>
      <c r="O5" s="5">
        <f>Teilnehmerinnen!W21</f>
        <v>0</v>
      </c>
      <c r="P5" s="5" t="s">
        <v>28</v>
      </c>
      <c r="Q5" s="5" t="str">
        <f>IF(Teilnehmerinnen!K21&gt;" ",Teilnehmerinnen!K21,"")</f>
        <v/>
      </c>
      <c r="R5" s="5" t="s">
        <v>33</v>
      </c>
      <c r="S5" s="3" t="s">
        <v>36</v>
      </c>
      <c r="T5" s="3" t="s">
        <v>38</v>
      </c>
      <c r="U5" s="5" t="s">
        <v>47</v>
      </c>
      <c r="V5" s="5" t="str">
        <f>IF(Teilnehmerinnen!$B$3&gt;" ",Teilnehmerinnen!$B$3,"")</f>
        <v/>
      </c>
      <c r="W5" s="5" t="str">
        <f>IF(Teilnehmerinnen!V21&gt;" ",Teilnehmerinnen!V21,"")</f>
        <v/>
      </c>
      <c r="X5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6" spans="1:24">
      <c r="A6" s="13" t="str">
        <f t="shared" si="0"/>
        <v xml:space="preserve">0;0;0;0;0;;;;???;;0;F;;CH;angemeldet;Gruppenimport;???;Andere;;;Gruppe: ; ; </v>
      </c>
      <c r="B6" s="6" t="s">
        <v>50</v>
      </c>
      <c r="C6" s="3">
        <f>Teilnehmerinnen!B22</f>
        <v>0</v>
      </c>
      <c r="D6" s="3">
        <f>Teilnehmerinnen!E22</f>
        <v>0</v>
      </c>
      <c r="E6" s="3">
        <f>Teilnehmerinnen!G22</f>
        <v>0</v>
      </c>
      <c r="F6" s="3">
        <f>Teilnehmerinnen!I22</f>
        <v>0</v>
      </c>
      <c r="G6" s="3">
        <f>Teilnehmerinnen!J22</f>
        <v>0</v>
      </c>
      <c r="H6" s="3" t="str">
        <f>IF(Teilnehmerinnen!L22&gt;" ",Teilnehmerinnen!L22,"")</f>
        <v/>
      </c>
      <c r="I6" s="3" t="str">
        <f>IF(Teilnehmerinnen!M22&gt;10000,YEAR(J6),IF(Teilnehmerinnen!M22&gt;1917,Teilnehmerinnen!M22,""))</f>
        <v/>
      </c>
      <c r="J6" s="3" t="str">
        <f>IF(Teilnehmerinnen!M22&gt;10000,Teilnehmerinnen!M22,"")</f>
        <v/>
      </c>
      <c r="K6" s="3" t="str">
        <f>IF(Teilnehmerinnen!N22="Running 5km",1,
IF(Teilnehmerinnen!N22="Running 10km",2,
IF(Teilnehmerinnen!N22="Walking 5km",5,
IF(Teilnehmerinnen!N22="Walking 15km",6,
IF(Teilnehmerinnen!N22="Nordic-Walking 5km",5,
IF(Teilnehmerinnen!N22="Nordic-Walking 15km",6,"???"))))))</f>
        <v>???</v>
      </c>
      <c r="L6" s="4">
        <f>IF(Teilnehmerinnen!O22&gt;" ",1,IF(Teilnehmerinnen!P22&gt;" ",2,IF(Teilnehmerinnen!Q22&gt;" ",5,IF(Teilnehmerinnen!R22&gt;" ",6,IF(Teilnehmerinnen!S22&gt;" ",5,IF(Teilnehmerinnen!T22&gt;" ",6,))))))</f>
        <v>0</v>
      </c>
      <c r="M6" s="5" t="str">
        <f>IF(Teilnehmerinnen!N22="Running 5km","",
IF(Teilnehmerinnen!N22="Running 10km","",
IF(Teilnehmerinnen!N22="Walking 5km",23,
IF(Teilnehmerinnen!N22="Walking 15km",223,
IF(Teilnehmerinnen!N22="Nordic-Walking 5km",24,
IF(Teilnehmerinnen!N22="Nordic-Walking 15km",224,"???"))))))</f>
        <v>???</v>
      </c>
      <c r="N6" s="5" t="str">
        <f>IF(Teilnehmerinnen!U22&gt;" ",Teilnehmerinnen!U22,"")</f>
        <v/>
      </c>
      <c r="O6" s="5">
        <f>Teilnehmerinnen!W22</f>
        <v>0</v>
      </c>
      <c r="P6" s="5" t="s">
        <v>28</v>
      </c>
      <c r="Q6" s="5" t="str">
        <f>IF(Teilnehmerinnen!K22&gt;" ",Teilnehmerinnen!K22,"")</f>
        <v/>
      </c>
      <c r="R6" s="5" t="s">
        <v>33</v>
      </c>
      <c r="S6" s="3" t="s">
        <v>36</v>
      </c>
      <c r="T6" s="3" t="s">
        <v>38</v>
      </c>
      <c r="U6" s="5" t="s">
        <v>47</v>
      </c>
      <c r="V6" s="5" t="str">
        <f>IF(Teilnehmerinnen!$B$3&gt;" ",Teilnehmerinnen!$B$3,"")</f>
        <v/>
      </c>
      <c r="W6" s="5" t="str">
        <f>IF(Teilnehmerinnen!V22&gt;" ",Teilnehmerinnen!V22,"")</f>
        <v/>
      </c>
      <c r="X6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7" spans="1:24">
      <c r="A7" s="13" t="str">
        <f t="shared" si="0"/>
        <v xml:space="preserve">0;0;0;0;0;;;;???;;0;F;;CH;angemeldet;Gruppenimport;???;Andere;;;Gruppe: ; ; </v>
      </c>
      <c r="B7" s="6" t="s">
        <v>50</v>
      </c>
      <c r="C7" s="3">
        <f>Teilnehmerinnen!B23</f>
        <v>0</v>
      </c>
      <c r="D7" s="3">
        <f>Teilnehmerinnen!E23</f>
        <v>0</v>
      </c>
      <c r="E7" s="3">
        <f>Teilnehmerinnen!G23</f>
        <v>0</v>
      </c>
      <c r="F7" s="3">
        <f>Teilnehmerinnen!I23</f>
        <v>0</v>
      </c>
      <c r="G7" s="3">
        <f>Teilnehmerinnen!J23</f>
        <v>0</v>
      </c>
      <c r="H7" s="3" t="str">
        <f>IF(Teilnehmerinnen!L23&gt;" ",Teilnehmerinnen!L23,"")</f>
        <v/>
      </c>
      <c r="I7" s="3" t="str">
        <f>IF(Teilnehmerinnen!M23&gt;10000,YEAR(J7),IF(Teilnehmerinnen!M23&gt;1917,Teilnehmerinnen!M23,""))</f>
        <v/>
      </c>
      <c r="J7" s="3" t="str">
        <f>IF(Teilnehmerinnen!M23&gt;10000,Teilnehmerinnen!M23,"")</f>
        <v/>
      </c>
      <c r="K7" s="3" t="str">
        <f>IF(Teilnehmerinnen!N23="Running 5km",1,
IF(Teilnehmerinnen!N23="Running 10km",2,
IF(Teilnehmerinnen!N23="Walking 5km",5,
IF(Teilnehmerinnen!N23="Walking 15km",6,
IF(Teilnehmerinnen!N23="Nordic-Walking 5km",5,
IF(Teilnehmerinnen!N23="Nordic-Walking 15km",6,"???"))))))</f>
        <v>???</v>
      </c>
      <c r="L7" s="4">
        <f>IF(Teilnehmerinnen!O23&gt;" ",1,IF(Teilnehmerinnen!P23&gt;" ",2,IF(Teilnehmerinnen!Q23&gt;" ",5,IF(Teilnehmerinnen!R23&gt;" ",6,IF(Teilnehmerinnen!S23&gt;" ",5,IF(Teilnehmerinnen!T23&gt;" ",6,))))))</f>
        <v>0</v>
      </c>
      <c r="M7" s="5" t="str">
        <f>IF(Teilnehmerinnen!N23="Running 5km","",
IF(Teilnehmerinnen!N23="Running 10km","",
IF(Teilnehmerinnen!N23="Walking 5km",23,
IF(Teilnehmerinnen!N23="Walking 15km",223,
IF(Teilnehmerinnen!N23="Nordic-Walking 5km",24,
IF(Teilnehmerinnen!N23="Nordic-Walking 15km",224,"???"))))))</f>
        <v>???</v>
      </c>
      <c r="N7" s="5" t="str">
        <f>IF(Teilnehmerinnen!U23&gt;" ",Teilnehmerinnen!U23,"")</f>
        <v/>
      </c>
      <c r="O7" s="5">
        <f>Teilnehmerinnen!W23</f>
        <v>0</v>
      </c>
      <c r="P7" s="5" t="s">
        <v>28</v>
      </c>
      <c r="Q7" s="5" t="str">
        <f>IF(Teilnehmerinnen!K23&gt;" ",Teilnehmerinnen!K23,"")</f>
        <v/>
      </c>
      <c r="R7" s="5" t="s">
        <v>33</v>
      </c>
      <c r="S7" s="3" t="s">
        <v>36</v>
      </c>
      <c r="T7" s="3" t="s">
        <v>38</v>
      </c>
      <c r="U7" s="5" t="s">
        <v>47</v>
      </c>
      <c r="V7" s="5" t="str">
        <f>IF(Teilnehmerinnen!$B$3&gt;" ",Teilnehmerinnen!$B$3,"")</f>
        <v/>
      </c>
      <c r="W7" s="5" t="str">
        <f>IF(Teilnehmerinnen!V23&gt;" ",Teilnehmerinnen!V23,"")</f>
        <v/>
      </c>
      <c r="X7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8" spans="1:24">
      <c r="A8" s="13" t="str">
        <f t="shared" si="0"/>
        <v xml:space="preserve">0;0;0;0;0;;;;???;;0;F;;CH;angemeldet;Gruppenimport;???;Andere;;;Gruppe: ; ; </v>
      </c>
      <c r="B8" s="6" t="s">
        <v>50</v>
      </c>
      <c r="C8" s="3">
        <f>Teilnehmerinnen!B24</f>
        <v>0</v>
      </c>
      <c r="D8" s="3">
        <f>Teilnehmerinnen!E24</f>
        <v>0</v>
      </c>
      <c r="E8" s="3">
        <f>Teilnehmerinnen!G24</f>
        <v>0</v>
      </c>
      <c r="F8" s="3">
        <f>Teilnehmerinnen!I24</f>
        <v>0</v>
      </c>
      <c r="G8" s="3">
        <f>Teilnehmerinnen!J24</f>
        <v>0</v>
      </c>
      <c r="H8" s="3" t="str">
        <f>IF(Teilnehmerinnen!L24&gt;" ",Teilnehmerinnen!L24,"")</f>
        <v/>
      </c>
      <c r="I8" s="3" t="str">
        <f>IF(Teilnehmerinnen!M24&gt;10000,YEAR(J8),IF(Teilnehmerinnen!M24&gt;1917,Teilnehmerinnen!M24,""))</f>
        <v/>
      </c>
      <c r="J8" s="3" t="str">
        <f>IF(Teilnehmerinnen!M24&gt;10000,Teilnehmerinnen!M24,"")</f>
        <v/>
      </c>
      <c r="K8" s="3" t="str">
        <f>IF(Teilnehmerinnen!N24="Running 5km",1,
IF(Teilnehmerinnen!N24="Running 10km",2,
IF(Teilnehmerinnen!N24="Walking 5km",5,
IF(Teilnehmerinnen!N24="Walking 15km",6,
IF(Teilnehmerinnen!N24="Nordic-Walking 5km",5,
IF(Teilnehmerinnen!N24="Nordic-Walking 15km",6,"???"))))))</f>
        <v>???</v>
      </c>
      <c r="L8" s="4">
        <f>IF(Teilnehmerinnen!O24&gt;" ",1,IF(Teilnehmerinnen!P24&gt;" ",2,IF(Teilnehmerinnen!Q24&gt;" ",5,IF(Teilnehmerinnen!R24&gt;" ",6,IF(Teilnehmerinnen!S24&gt;" ",5,IF(Teilnehmerinnen!T24&gt;" ",6,))))))</f>
        <v>0</v>
      </c>
      <c r="M8" s="5" t="str">
        <f>IF(Teilnehmerinnen!N24="Running 5km","",
IF(Teilnehmerinnen!N24="Running 10km","",
IF(Teilnehmerinnen!N24="Walking 5km",23,
IF(Teilnehmerinnen!N24="Walking 15km",223,
IF(Teilnehmerinnen!N24="Nordic-Walking 5km",24,
IF(Teilnehmerinnen!N24="Nordic-Walking 15km",224,"???"))))))</f>
        <v>???</v>
      </c>
      <c r="N8" s="5" t="str">
        <f>IF(Teilnehmerinnen!U24&gt;" ",Teilnehmerinnen!U24,"")</f>
        <v/>
      </c>
      <c r="O8" s="5">
        <f>Teilnehmerinnen!W24</f>
        <v>0</v>
      </c>
      <c r="P8" s="5" t="s">
        <v>28</v>
      </c>
      <c r="Q8" s="5" t="str">
        <f>IF(Teilnehmerinnen!K24&gt;" ",Teilnehmerinnen!K24,"")</f>
        <v/>
      </c>
      <c r="R8" s="5" t="s">
        <v>33</v>
      </c>
      <c r="S8" s="3" t="s">
        <v>36</v>
      </c>
      <c r="T8" s="3" t="s">
        <v>38</v>
      </c>
      <c r="U8" s="5" t="s">
        <v>47</v>
      </c>
      <c r="V8" s="5" t="str">
        <f>IF(Teilnehmerinnen!$B$3&gt;" ",Teilnehmerinnen!$B$3,"")</f>
        <v/>
      </c>
      <c r="W8" s="5" t="str">
        <f>IF(Teilnehmerinnen!V24&gt;" ",Teilnehmerinnen!V24,"")</f>
        <v/>
      </c>
      <c r="X8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9" spans="1:24">
      <c r="A9" s="13" t="str">
        <f t="shared" si="0"/>
        <v xml:space="preserve">0;0;0;0;0;;;;???;;0;F;;CH;angemeldet;Gruppenimport;???;Andere;;;Gruppe: ; ; </v>
      </c>
      <c r="B9" s="6" t="s">
        <v>50</v>
      </c>
      <c r="C9" s="3">
        <f>Teilnehmerinnen!B25</f>
        <v>0</v>
      </c>
      <c r="D9" s="3">
        <f>Teilnehmerinnen!E25</f>
        <v>0</v>
      </c>
      <c r="E9" s="3">
        <f>Teilnehmerinnen!G25</f>
        <v>0</v>
      </c>
      <c r="F9" s="3">
        <f>Teilnehmerinnen!I25</f>
        <v>0</v>
      </c>
      <c r="G9" s="3">
        <f>Teilnehmerinnen!J25</f>
        <v>0</v>
      </c>
      <c r="H9" s="3" t="str">
        <f>IF(Teilnehmerinnen!L25&gt;" ",Teilnehmerinnen!L25,"")</f>
        <v/>
      </c>
      <c r="I9" s="3" t="str">
        <f>IF(Teilnehmerinnen!M25&gt;10000,YEAR(J9),IF(Teilnehmerinnen!M25&gt;1917,Teilnehmerinnen!M25,""))</f>
        <v/>
      </c>
      <c r="J9" s="3" t="str">
        <f>IF(Teilnehmerinnen!M25&gt;10000,Teilnehmerinnen!M25,"")</f>
        <v/>
      </c>
      <c r="K9" s="3" t="str">
        <f>IF(Teilnehmerinnen!N25="Running 5km",1,
IF(Teilnehmerinnen!N25="Running 10km",2,
IF(Teilnehmerinnen!N25="Walking 5km",5,
IF(Teilnehmerinnen!N25="Walking 15km",6,
IF(Teilnehmerinnen!N25="Nordic-Walking 5km",5,
IF(Teilnehmerinnen!N25="Nordic-Walking 15km",6,"???"))))))</f>
        <v>???</v>
      </c>
      <c r="L9" s="4">
        <f>IF(Teilnehmerinnen!O25&gt;" ",1,IF(Teilnehmerinnen!P25&gt;" ",2,IF(Teilnehmerinnen!Q25&gt;" ",5,IF(Teilnehmerinnen!R25&gt;" ",6,IF(Teilnehmerinnen!S25&gt;" ",5,IF(Teilnehmerinnen!T25&gt;" ",6,))))))</f>
        <v>0</v>
      </c>
      <c r="M9" s="5" t="str">
        <f>IF(Teilnehmerinnen!N25="Running 5km","",
IF(Teilnehmerinnen!N25="Running 10km","",
IF(Teilnehmerinnen!N25="Walking 5km",23,
IF(Teilnehmerinnen!N25="Walking 15km",223,
IF(Teilnehmerinnen!N25="Nordic-Walking 5km",24,
IF(Teilnehmerinnen!N25="Nordic-Walking 15km",224,"???"))))))</f>
        <v>???</v>
      </c>
      <c r="N9" s="5" t="str">
        <f>IF(Teilnehmerinnen!U25&gt;" ",Teilnehmerinnen!U25,"")</f>
        <v/>
      </c>
      <c r="O9" s="5">
        <f>Teilnehmerinnen!W25</f>
        <v>0</v>
      </c>
      <c r="P9" s="5" t="s">
        <v>28</v>
      </c>
      <c r="Q9" s="5" t="str">
        <f>IF(Teilnehmerinnen!K25&gt;" ",Teilnehmerinnen!K25,"")</f>
        <v/>
      </c>
      <c r="R9" s="5" t="s">
        <v>33</v>
      </c>
      <c r="S9" s="3" t="s">
        <v>36</v>
      </c>
      <c r="T9" s="3" t="s">
        <v>38</v>
      </c>
      <c r="U9" s="5" t="s">
        <v>47</v>
      </c>
      <c r="V9" s="5" t="str">
        <f>IF(Teilnehmerinnen!$B$3&gt;" ",Teilnehmerinnen!$B$3,"")</f>
        <v/>
      </c>
      <c r="W9" s="5" t="str">
        <f>IF(Teilnehmerinnen!V25&gt;" ",Teilnehmerinnen!V25,"")</f>
        <v/>
      </c>
      <c r="X9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10" spans="1:24">
      <c r="A10" s="13" t="str">
        <f t="shared" si="0"/>
        <v xml:space="preserve">0;0;0;0;0;;;;???;;0;F;;CH;angemeldet;Gruppenimport;???;Andere;;;Gruppe: ; ; </v>
      </c>
      <c r="B10" s="6" t="s">
        <v>50</v>
      </c>
      <c r="C10" s="3">
        <f>Teilnehmerinnen!B26</f>
        <v>0</v>
      </c>
      <c r="D10" s="3">
        <f>Teilnehmerinnen!E26</f>
        <v>0</v>
      </c>
      <c r="E10" s="3">
        <f>Teilnehmerinnen!G26</f>
        <v>0</v>
      </c>
      <c r="F10" s="3">
        <f>Teilnehmerinnen!I26</f>
        <v>0</v>
      </c>
      <c r="G10" s="3">
        <f>Teilnehmerinnen!J26</f>
        <v>0</v>
      </c>
      <c r="H10" s="3" t="str">
        <f>IF(Teilnehmerinnen!L26&gt;" ",Teilnehmerinnen!L26,"")</f>
        <v/>
      </c>
      <c r="I10" s="3" t="str">
        <f>IF(Teilnehmerinnen!M26&gt;10000,YEAR(J10),IF(Teilnehmerinnen!M26&gt;1917,Teilnehmerinnen!M26,""))</f>
        <v/>
      </c>
      <c r="J10" s="3" t="str">
        <f>IF(Teilnehmerinnen!M26&gt;10000,Teilnehmerinnen!M26,"")</f>
        <v/>
      </c>
      <c r="K10" s="3" t="str">
        <f>IF(Teilnehmerinnen!N26="Running 5km",1,
IF(Teilnehmerinnen!N26="Running 10km",2,
IF(Teilnehmerinnen!N26="Walking 5km",5,
IF(Teilnehmerinnen!N26="Walking 15km",6,
IF(Teilnehmerinnen!N26="Nordic-Walking 5km",5,
IF(Teilnehmerinnen!N26="Nordic-Walking 15km",6,"???"))))))</f>
        <v>???</v>
      </c>
      <c r="L10" s="4">
        <f>IF(Teilnehmerinnen!O26&gt;" ",1,IF(Teilnehmerinnen!P26&gt;" ",2,IF(Teilnehmerinnen!Q26&gt;" ",5,IF(Teilnehmerinnen!R26&gt;" ",6,IF(Teilnehmerinnen!S26&gt;" ",5,IF(Teilnehmerinnen!T26&gt;" ",6,))))))</f>
        <v>0</v>
      </c>
      <c r="M10" s="5" t="str">
        <f>IF(Teilnehmerinnen!N26="Running 5km","",
IF(Teilnehmerinnen!N26="Running 10km","",
IF(Teilnehmerinnen!N26="Walking 5km",23,
IF(Teilnehmerinnen!N26="Walking 15km",223,
IF(Teilnehmerinnen!N26="Nordic-Walking 5km",24,
IF(Teilnehmerinnen!N26="Nordic-Walking 15km",224,"???"))))))</f>
        <v>???</v>
      </c>
      <c r="N10" s="5" t="str">
        <f>IF(Teilnehmerinnen!U26&gt;" ",Teilnehmerinnen!U26,"")</f>
        <v/>
      </c>
      <c r="O10" s="5">
        <f>Teilnehmerinnen!W26</f>
        <v>0</v>
      </c>
      <c r="P10" s="5" t="s">
        <v>28</v>
      </c>
      <c r="Q10" s="5" t="str">
        <f>IF(Teilnehmerinnen!K26&gt;" ",Teilnehmerinnen!K26,"")</f>
        <v/>
      </c>
      <c r="R10" s="5" t="s">
        <v>33</v>
      </c>
      <c r="S10" s="3" t="s">
        <v>36</v>
      </c>
      <c r="T10" s="3" t="s">
        <v>38</v>
      </c>
      <c r="U10" s="5" t="s">
        <v>47</v>
      </c>
      <c r="V10" s="5" t="str">
        <f>IF(Teilnehmerinnen!$B$3&gt;" ",Teilnehmerinnen!$B$3,"")</f>
        <v/>
      </c>
      <c r="W10" s="5" t="str">
        <f>IF(Teilnehmerinnen!V26&gt;" ",Teilnehmerinnen!V26,"")</f>
        <v/>
      </c>
      <c r="X10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11" spans="1:24">
      <c r="A11" s="13" t="str">
        <f t="shared" si="0"/>
        <v xml:space="preserve">0;0;0;0;0;;;;???;;0;F;;CH;angemeldet;Gruppenimport;???;Andere;;;Gruppe: ; ; </v>
      </c>
      <c r="B11" s="6" t="s">
        <v>50</v>
      </c>
      <c r="C11" s="3">
        <f>Teilnehmerinnen!B27</f>
        <v>0</v>
      </c>
      <c r="D11" s="3">
        <f>Teilnehmerinnen!E27</f>
        <v>0</v>
      </c>
      <c r="E11" s="3">
        <f>Teilnehmerinnen!G27</f>
        <v>0</v>
      </c>
      <c r="F11" s="3">
        <f>Teilnehmerinnen!I27</f>
        <v>0</v>
      </c>
      <c r="G11" s="3">
        <f>Teilnehmerinnen!J27</f>
        <v>0</v>
      </c>
      <c r="H11" s="3" t="str">
        <f>IF(Teilnehmerinnen!L27&gt;" ",Teilnehmerinnen!L27,"")</f>
        <v/>
      </c>
      <c r="I11" s="3" t="str">
        <f>IF(Teilnehmerinnen!M27&gt;10000,YEAR(J11),IF(Teilnehmerinnen!M27&gt;1917,Teilnehmerinnen!M27,""))</f>
        <v/>
      </c>
      <c r="J11" s="3" t="str">
        <f>IF(Teilnehmerinnen!M27&gt;10000,Teilnehmerinnen!M27,"")</f>
        <v/>
      </c>
      <c r="K11" s="3" t="str">
        <f>IF(Teilnehmerinnen!N27="Running 5km",1,
IF(Teilnehmerinnen!N27="Running 10km",2,
IF(Teilnehmerinnen!N27="Walking 5km",5,
IF(Teilnehmerinnen!N27="Walking 15km",6,
IF(Teilnehmerinnen!N27="Nordic-Walking 5km",5,
IF(Teilnehmerinnen!N27="Nordic-Walking 15km",6,"???"))))))</f>
        <v>???</v>
      </c>
      <c r="L11" s="4">
        <f>IF(Teilnehmerinnen!O27&gt;" ",1,IF(Teilnehmerinnen!P27&gt;" ",2,IF(Teilnehmerinnen!Q27&gt;" ",5,IF(Teilnehmerinnen!R27&gt;" ",6,IF(Teilnehmerinnen!S27&gt;" ",5,IF(Teilnehmerinnen!T27&gt;" ",6,))))))</f>
        <v>0</v>
      </c>
      <c r="M11" s="5" t="str">
        <f>IF(Teilnehmerinnen!N27="Running 5km","",
IF(Teilnehmerinnen!N27="Running 10km","",
IF(Teilnehmerinnen!N27="Walking 5km",23,
IF(Teilnehmerinnen!N27="Walking 15km",223,
IF(Teilnehmerinnen!N27="Nordic-Walking 5km",24,
IF(Teilnehmerinnen!N27="Nordic-Walking 15km",224,"???"))))))</f>
        <v>???</v>
      </c>
      <c r="N11" s="5" t="str">
        <f>IF(Teilnehmerinnen!U27&gt;" ",Teilnehmerinnen!U27,"")</f>
        <v/>
      </c>
      <c r="O11" s="5">
        <f>Teilnehmerinnen!W27</f>
        <v>0</v>
      </c>
      <c r="P11" s="5" t="s">
        <v>28</v>
      </c>
      <c r="Q11" s="5" t="str">
        <f>IF(Teilnehmerinnen!K27&gt;" ",Teilnehmerinnen!K27,"")</f>
        <v/>
      </c>
      <c r="R11" s="5" t="s">
        <v>33</v>
      </c>
      <c r="S11" s="3" t="s">
        <v>36</v>
      </c>
      <c r="T11" s="3" t="s">
        <v>38</v>
      </c>
      <c r="U11" s="5" t="s">
        <v>47</v>
      </c>
      <c r="V11" s="5" t="str">
        <f>IF(Teilnehmerinnen!$B$3&gt;" ",Teilnehmerinnen!$B$3,"")</f>
        <v/>
      </c>
      <c r="W11" s="5" t="str">
        <f>IF(Teilnehmerinnen!V27&gt;" ",Teilnehmerinnen!V27,"")</f>
        <v/>
      </c>
      <c r="X11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12" spans="1:24">
      <c r="A12" s="13" t="str">
        <f t="shared" si="0"/>
        <v xml:space="preserve">0;0;0;0;0;;;;???;;0;F;;CH;angemeldet;Gruppenimport;???;Andere;;;Gruppe: ; ; </v>
      </c>
      <c r="B12" s="6" t="s">
        <v>50</v>
      </c>
      <c r="C12" s="3">
        <f>Teilnehmerinnen!B28</f>
        <v>0</v>
      </c>
      <c r="D12" s="3">
        <f>Teilnehmerinnen!E28</f>
        <v>0</v>
      </c>
      <c r="E12" s="3">
        <f>Teilnehmerinnen!G28</f>
        <v>0</v>
      </c>
      <c r="F12" s="3">
        <f>Teilnehmerinnen!I28</f>
        <v>0</v>
      </c>
      <c r="G12" s="3">
        <f>Teilnehmerinnen!J28</f>
        <v>0</v>
      </c>
      <c r="H12" s="3" t="str">
        <f>IF(Teilnehmerinnen!L28&gt;" ",Teilnehmerinnen!L28,"")</f>
        <v/>
      </c>
      <c r="I12" s="3" t="str">
        <f>IF(Teilnehmerinnen!M28&gt;10000,YEAR(J12),IF(Teilnehmerinnen!M28&gt;1917,Teilnehmerinnen!M28,""))</f>
        <v/>
      </c>
      <c r="J12" s="3" t="str">
        <f>IF(Teilnehmerinnen!M28&gt;10000,Teilnehmerinnen!M28,"")</f>
        <v/>
      </c>
      <c r="K12" s="3" t="str">
        <f>IF(Teilnehmerinnen!N28="Running 5km",1,
IF(Teilnehmerinnen!N28="Running 10km",2,
IF(Teilnehmerinnen!N28="Walking 5km",5,
IF(Teilnehmerinnen!N28="Walking 15km",6,
IF(Teilnehmerinnen!N28="Nordic-Walking 5km",5,
IF(Teilnehmerinnen!N28="Nordic-Walking 15km",6,"???"))))))</f>
        <v>???</v>
      </c>
      <c r="L12" s="4">
        <f>IF(Teilnehmerinnen!O28&gt;" ",1,IF(Teilnehmerinnen!P28&gt;" ",2,IF(Teilnehmerinnen!Q28&gt;" ",5,IF(Teilnehmerinnen!R28&gt;" ",6,IF(Teilnehmerinnen!S28&gt;" ",5,IF(Teilnehmerinnen!T28&gt;" ",6,))))))</f>
        <v>0</v>
      </c>
      <c r="M12" s="5" t="str">
        <f>IF(Teilnehmerinnen!N28="Running 5km","",
IF(Teilnehmerinnen!N28="Running 10km","",
IF(Teilnehmerinnen!N28="Walking 5km",23,
IF(Teilnehmerinnen!N28="Walking 15km",223,
IF(Teilnehmerinnen!N28="Nordic-Walking 5km",24,
IF(Teilnehmerinnen!N28="Nordic-Walking 15km",224,"???"))))))</f>
        <v>???</v>
      </c>
      <c r="N12" s="5" t="str">
        <f>IF(Teilnehmerinnen!U28&gt;" ",Teilnehmerinnen!U28,"")</f>
        <v/>
      </c>
      <c r="O12" s="5">
        <f>Teilnehmerinnen!W28</f>
        <v>0</v>
      </c>
      <c r="P12" s="5" t="s">
        <v>28</v>
      </c>
      <c r="Q12" s="5" t="str">
        <f>IF(Teilnehmerinnen!K28&gt;" ",Teilnehmerinnen!K28,"")</f>
        <v/>
      </c>
      <c r="R12" s="5" t="s">
        <v>33</v>
      </c>
      <c r="S12" s="3" t="s">
        <v>36</v>
      </c>
      <c r="T12" s="3" t="s">
        <v>38</v>
      </c>
      <c r="U12" s="5" t="s">
        <v>47</v>
      </c>
      <c r="V12" s="5" t="str">
        <f>IF(Teilnehmerinnen!$B$3&gt;" ",Teilnehmerinnen!$B$3,"")</f>
        <v/>
      </c>
      <c r="W12" s="5" t="str">
        <f>IF(Teilnehmerinnen!V28&gt;" ",Teilnehmerinnen!V28,"")</f>
        <v/>
      </c>
      <c r="X12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13" spans="1:24">
      <c r="A13" s="13" t="str">
        <f t="shared" si="0"/>
        <v xml:space="preserve">0;0;0;0;0;;;;???;;0;F;;CH;angemeldet;Gruppenimport;???;Andere;;;Gruppe: ; ; </v>
      </c>
      <c r="B13" s="6" t="s">
        <v>50</v>
      </c>
      <c r="C13" s="3">
        <f>Teilnehmerinnen!B29</f>
        <v>0</v>
      </c>
      <c r="D13" s="3">
        <f>Teilnehmerinnen!E29</f>
        <v>0</v>
      </c>
      <c r="E13" s="3">
        <f>Teilnehmerinnen!G29</f>
        <v>0</v>
      </c>
      <c r="F13" s="3">
        <f>Teilnehmerinnen!I29</f>
        <v>0</v>
      </c>
      <c r="G13" s="3">
        <f>Teilnehmerinnen!J29</f>
        <v>0</v>
      </c>
      <c r="H13" s="3" t="str">
        <f>IF(Teilnehmerinnen!L29&gt;" ",Teilnehmerinnen!L29,"")</f>
        <v/>
      </c>
      <c r="I13" s="3" t="str">
        <f>IF(Teilnehmerinnen!M29&gt;10000,YEAR(J13),IF(Teilnehmerinnen!M29&gt;1917,Teilnehmerinnen!M29,""))</f>
        <v/>
      </c>
      <c r="J13" s="3" t="str">
        <f>IF(Teilnehmerinnen!M29&gt;10000,Teilnehmerinnen!M29,"")</f>
        <v/>
      </c>
      <c r="K13" s="3" t="str">
        <f>IF(Teilnehmerinnen!N29="Running 5km",1,
IF(Teilnehmerinnen!N29="Running 10km",2,
IF(Teilnehmerinnen!N29="Walking 5km",5,
IF(Teilnehmerinnen!N29="Walking 15km",6,
IF(Teilnehmerinnen!N29="Nordic-Walking 5km",5,
IF(Teilnehmerinnen!N29="Nordic-Walking 15km",6,"???"))))))</f>
        <v>???</v>
      </c>
      <c r="L13" s="4">
        <f>IF(Teilnehmerinnen!O29&gt;" ",1,IF(Teilnehmerinnen!P29&gt;" ",2,IF(Teilnehmerinnen!Q29&gt;" ",5,IF(Teilnehmerinnen!R29&gt;" ",6,IF(Teilnehmerinnen!S29&gt;" ",5,IF(Teilnehmerinnen!T29&gt;" ",6,))))))</f>
        <v>0</v>
      </c>
      <c r="M13" s="5" t="str">
        <f>IF(Teilnehmerinnen!N29="Running 5km","",
IF(Teilnehmerinnen!N29="Running 10km","",
IF(Teilnehmerinnen!N29="Walking 5km",23,
IF(Teilnehmerinnen!N29="Walking 15km",223,
IF(Teilnehmerinnen!N29="Nordic-Walking 5km",24,
IF(Teilnehmerinnen!N29="Nordic-Walking 15km",224,"???"))))))</f>
        <v>???</v>
      </c>
      <c r="N13" s="5" t="str">
        <f>IF(Teilnehmerinnen!U29&gt;" ",Teilnehmerinnen!U29,"")</f>
        <v/>
      </c>
      <c r="O13" s="5">
        <f>Teilnehmerinnen!W29</f>
        <v>0</v>
      </c>
      <c r="P13" s="5" t="s">
        <v>28</v>
      </c>
      <c r="Q13" s="5" t="str">
        <f>IF(Teilnehmerinnen!K29&gt;" ",Teilnehmerinnen!K29,"")</f>
        <v/>
      </c>
      <c r="R13" s="5" t="s">
        <v>33</v>
      </c>
      <c r="S13" s="3" t="s">
        <v>36</v>
      </c>
      <c r="T13" s="3" t="s">
        <v>38</v>
      </c>
      <c r="U13" s="5" t="s">
        <v>47</v>
      </c>
      <c r="V13" s="5" t="str">
        <f>IF(Teilnehmerinnen!$B$3&gt;" ",Teilnehmerinnen!$B$3,"")</f>
        <v/>
      </c>
      <c r="W13" s="5" t="str">
        <f>IF(Teilnehmerinnen!V29&gt;" ",Teilnehmerinnen!V29,"")</f>
        <v/>
      </c>
      <c r="X13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14" spans="1:24">
      <c r="A14" s="13" t="str">
        <f t="shared" si="0"/>
        <v xml:space="preserve">0;0;0;0;0;;;;???;;0;F;;CH;angemeldet;Gruppenimport;???;Andere;;;Gruppe: ; ; </v>
      </c>
      <c r="B14" s="6" t="s">
        <v>50</v>
      </c>
      <c r="C14" s="3">
        <f>Teilnehmerinnen!B30</f>
        <v>0</v>
      </c>
      <c r="D14" s="3">
        <f>Teilnehmerinnen!E30</f>
        <v>0</v>
      </c>
      <c r="E14" s="3">
        <f>Teilnehmerinnen!G30</f>
        <v>0</v>
      </c>
      <c r="F14" s="3">
        <f>Teilnehmerinnen!I30</f>
        <v>0</v>
      </c>
      <c r="G14" s="3">
        <f>Teilnehmerinnen!J30</f>
        <v>0</v>
      </c>
      <c r="H14" s="3" t="str">
        <f>IF(Teilnehmerinnen!L30&gt;" ",Teilnehmerinnen!L30,"")</f>
        <v/>
      </c>
      <c r="I14" s="3" t="str">
        <f>IF(Teilnehmerinnen!M30&gt;10000,YEAR(J14),IF(Teilnehmerinnen!M30&gt;1917,Teilnehmerinnen!M30,""))</f>
        <v/>
      </c>
      <c r="J14" s="3" t="str">
        <f>IF(Teilnehmerinnen!M30&gt;10000,Teilnehmerinnen!M30,"")</f>
        <v/>
      </c>
      <c r="K14" s="3" t="str">
        <f>IF(Teilnehmerinnen!N30="Running 5km",1,
IF(Teilnehmerinnen!N30="Running 10km",2,
IF(Teilnehmerinnen!N30="Walking 5km",5,
IF(Teilnehmerinnen!N30="Walking 15km",6,
IF(Teilnehmerinnen!N30="Nordic-Walking 5km",5,
IF(Teilnehmerinnen!N30="Nordic-Walking 15km",6,"???"))))))</f>
        <v>???</v>
      </c>
      <c r="L14" s="4">
        <f>IF(Teilnehmerinnen!O30&gt;" ",1,IF(Teilnehmerinnen!P30&gt;" ",2,IF(Teilnehmerinnen!Q30&gt;" ",5,IF(Teilnehmerinnen!R30&gt;" ",6,IF(Teilnehmerinnen!S30&gt;" ",5,IF(Teilnehmerinnen!T30&gt;" ",6,))))))</f>
        <v>0</v>
      </c>
      <c r="M14" s="5" t="str">
        <f>IF(Teilnehmerinnen!N30="Running 5km","",
IF(Teilnehmerinnen!N30="Running 10km","",
IF(Teilnehmerinnen!N30="Walking 5km",23,
IF(Teilnehmerinnen!N30="Walking 15km",223,
IF(Teilnehmerinnen!N30="Nordic-Walking 5km",24,
IF(Teilnehmerinnen!N30="Nordic-Walking 15km",224,"???"))))))</f>
        <v>???</v>
      </c>
      <c r="N14" s="5" t="str">
        <f>IF(Teilnehmerinnen!U30&gt;" ",Teilnehmerinnen!U30,"")</f>
        <v/>
      </c>
      <c r="O14" s="5">
        <f>Teilnehmerinnen!W30</f>
        <v>0</v>
      </c>
      <c r="P14" s="5" t="s">
        <v>28</v>
      </c>
      <c r="Q14" s="5" t="str">
        <f>IF(Teilnehmerinnen!K30&gt;" ",Teilnehmerinnen!K30,"")</f>
        <v/>
      </c>
      <c r="R14" s="5" t="s">
        <v>33</v>
      </c>
      <c r="S14" s="3" t="s">
        <v>36</v>
      </c>
      <c r="T14" s="3" t="s">
        <v>38</v>
      </c>
      <c r="U14" s="5" t="s">
        <v>47</v>
      </c>
      <c r="V14" s="5" t="str">
        <f>IF(Teilnehmerinnen!$B$3&gt;" ",Teilnehmerinnen!$B$3,"")</f>
        <v/>
      </c>
      <c r="W14" s="5" t="str">
        <f>IF(Teilnehmerinnen!V30&gt;" ",Teilnehmerinnen!V30,"")</f>
        <v/>
      </c>
      <c r="X14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15" spans="1:24">
      <c r="A15" s="13" t="str">
        <f t="shared" si="0"/>
        <v xml:space="preserve">0;0;0;0;0;;;;???;;0;F;;CH;angemeldet;Gruppenimport;???;Andere;;;Gruppe: ; ; </v>
      </c>
      <c r="B15" s="6" t="s">
        <v>50</v>
      </c>
      <c r="C15" s="3">
        <f>Teilnehmerinnen!B31</f>
        <v>0</v>
      </c>
      <c r="D15" s="3">
        <f>Teilnehmerinnen!E31</f>
        <v>0</v>
      </c>
      <c r="E15" s="3">
        <f>Teilnehmerinnen!G31</f>
        <v>0</v>
      </c>
      <c r="F15" s="3">
        <f>Teilnehmerinnen!I31</f>
        <v>0</v>
      </c>
      <c r="G15" s="3">
        <f>Teilnehmerinnen!J31</f>
        <v>0</v>
      </c>
      <c r="H15" s="3" t="str">
        <f>IF(Teilnehmerinnen!L31&gt;" ",Teilnehmerinnen!L31,"")</f>
        <v/>
      </c>
      <c r="I15" s="3" t="str">
        <f>IF(Teilnehmerinnen!M31&gt;10000,YEAR(J15),IF(Teilnehmerinnen!M31&gt;1917,Teilnehmerinnen!M31,""))</f>
        <v/>
      </c>
      <c r="J15" s="3" t="str">
        <f>IF(Teilnehmerinnen!M31&gt;10000,Teilnehmerinnen!M31,"")</f>
        <v/>
      </c>
      <c r="K15" s="3" t="str">
        <f>IF(Teilnehmerinnen!N31="Running 5km",1,
IF(Teilnehmerinnen!N31="Running 10km",2,
IF(Teilnehmerinnen!N31="Walking 5km",5,
IF(Teilnehmerinnen!N31="Walking 15km",6,
IF(Teilnehmerinnen!N31="Nordic-Walking 5km",5,
IF(Teilnehmerinnen!N31="Nordic-Walking 15km",6,"???"))))))</f>
        <v>???</v>
      </c>
      <c r="L15" s="4">
        <f>IF(Teilnehmerinnen!O31&gt;" ",1,IF(Teilnehmerinnen!P31&gt;" ",2,IF(Teilnehmerinnen!Q31&gt;" ",5,IF(Teilnehmerinnen!R31&gt;" ",6,IF(Teilnehmerinnen!S31&gt;" ",5,IF(Teilnehmerinnen!T31&gt;" ",6,))))))</f>
        <v>0</v>
      </c>
      <c r="M15" s="5" t="str">
        <f>IF(Teilnehmerinnen!N31="Running 5km","",
IF(Teilnehmerinnen!N31="Running 10km","",
IF(Teilnehmerinnen!N31="Walking 5km",23,
IF(Teilnehmerinnen!N31="Walking 15km",223,
IF(Teilnehmerinnen!N31="Nordic-Walking 5km",24,
IF(Teilnehmerinnen!N31="Nordic-Walking 15km",224,"???"))))))</f>
        <v>???</v>
      </c>
      <c r="N15" s="5" t="str">
        <f>IF(Teilnehmerinnen!U31&gt;" ",Teilnehmerinnen!U31,"")</f>
        <v/>
      </c>
      <c r="O15" s="5">
        <f>Teilnehmerinnen!W31</f>
        <v>0</v>
      </c>
      <c r="P15" s="5" t="s">
        <v>28</v>
      </c>
      <c r="Q15" s="5" t="str">
        <f>IF(Teilnehmerinnen!K31&gt;" ",Teilnehmerinnen!K31,"")</f>
        <v/>
      </c>
      <c r="R15" s="5" t="s">
        <v>33</v>
      </c>
      <c r="S15" s="3" t="s">
        <v>36</v>
      </c>
      <c r="T15" s="3" t="s">
        <v>38</v>
      </c>
      <c r="U15" s="5" t="s">
        <v>47</v>
      </c>
      <c r="V15" s="5" t="str">
        <f>IF(Teilnehmerinnen!$B$3&gt;" ",Teilnehmerinnen!$B$3,"")</f>
        <v/>
      </c>
      <c r="W15" s="5" t="str">
        <f>IF(Teilnehmerinnen!V31&gt;" ",Teilnehmerinnen!V31,"")</f>
        <v/>
      </c>
      <c r="X15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16" spans="1:24">
      <c r="A16" s="13" t="str">
        <f t="shared" si="0"/>
        <v xml:space="preserve">0;0;0;0;0;;;;???;;0;F;;CH;angemeldet;Gruppenimport;???;Andere;;;Gruppe: ; ; </v>
      </c>
      <c r="B16" s="6" t="s">
        <v>50</v>
      </c>
      <c r="C16" s="3">
        <f>Teilnehmerinnen!B32</f>
        <v>0</v>
      </c>
      <c r="D16" s="3">
        <f>Teilnehmerinnen!E32</f>
        <v>0</v>
      </c>
      <c r="E16" s="3">
        <f>Teilnehmerinnen!G32</f>
        <v>0</v>
      </c>
      <c r="F16" s="3">
        <f>Teilnehmerinnen!I32</f>
        <v>0</v>
      </c>
      <c r="G16" s="3">
        <f>Teilnehmerinnen!J32</f>
        <v>0</v>
      </c>
      <c r="H16" s="3" t="str">
        <f>IF(Teilnehmerinnen!L32&gt;" ",Teilnehmerinnen!L32,"")</f>
        <v/>
      </c>
      <c r="I16" s="3" t="str">
        <f>IF(Teilnehmerinnen!M32&gt;10000,YEAR(J16),IF(Teilnehmerinnen!M32&gt;1917,Teilnehmerinnen!M32,""))</f>
        <v/>
      </c>
      <c r="J16" s="3" t="str">
        <f>IF(Teilnehmerinnen!M32&gt;10000,Teilnehmerinnen!M32,"")</f>
        <v/>
      </c>
      <c r="K16" s="3" t="str">
        <f>IF(Teilnehmerinnen!N32="Running 5km",1,
IF(Teilnehmerinnen!N32="Running 10km",2,
IF(Teilnehmerinnen!N32="Walking 5km",5,
IF(Teilnehmerinnen!N32="Walking 15km",6,
IF(Teilnehmerinnen!N32="Nordic-Walking 5km",5,
IF(Teilnehmerinnen!N32="Nordic-Walking 15km",6,"???"))))))</f>
        <v>???</v>
      </c>
      <c r="L16" s="4">
        <f>IF(Teilnehmerinnen!O32&gt;" ",1,IF(Teilnehmerinnen!P32&gt;" ",2,IF(Teilnehmerinnen!Q32&gt;" ",5,IF(Teilnehmerinnen!R32&gt;" ",6,IF(Teilnehmerinnen!S32&gt;" ",5,IF(Teilnehmerinnen!T32&gt;" ",6,))))))</f>
        <v>0</v>
      </c>
      <c r="M16" s="5" t="str">
        <f>IF(Teilnehmerinnen!N32="Running 5km","",
IF(Teilnehmerinnen!N32="Running 10km","",
IF(Teilnehmerinnen!N32="Walking 5km",23,
IF(Teilnehmerinnen!N32="Walking 15km",223,
IF(Teilnehmerinnen!N32="Nordic-Walking 5km",24,
IF(Teilnehmerinnen!N32="Nordic-Walking 15km",224,"???"))))))</f>
        <v>???</v>
      </c>
      <c r="N16" s="5" t="str">
        <f>IF(Teilnehmerinnen!U32&gt;" ",Teilnehmerinnen!U32,"")</f>
        <v/>
      </c>
      <c r="O16" s="5">
        <f>Teilnehmerinnen!W32</f>
        <v>0</v>
      </c>
      <c r="P16" s="5" t="s">
        <v>28</v>
      </c>
      <c r="Q16" s="5" t="str">
        <f>IF(Teilnehmerinnen!K32&gt;" ",Teilnehmerinnen!K32,"")</f>
        <v/>
      </c>
      <c r="R16" s="5" t="s">
        <v>33</v>
      </c>
      <c r="S16" s="3" t="s">
        <v>36</v>
      </c>
      <c r="T16" s="3" t="s">
        <v>38</v>
      </c>
      <c r="U16" s="5" t="s">
        <v>47</v>
      </c>
      <c r="V16" s="5" t="str">
        <f>IF(Teilnehmerinnen!$B$3&gt;" ",Teilnehmerinnen!$B$3,"")</f>
        <v/>
      </c>
      <c r="W16" s="5" t="str">
        <f>IF(Teilnehmerinnen!V32&gt;" ",Teilnehmerinnen!V32,"")</f>
        <v/>
      </c>
      <c r="X16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17" spans="1:24">
      <c r="A17" s="13" t="str">
        <f t="shared" si="0"/>
        <v xml:space="preserve">0;0;0;0;0;;;;???;;0;F;;CH;angemeldet;Gruppenimport;???;Andere;;;Gruppe: ; ; </v>
      </c>
      <c r="B17" s="6" t="s">
        <v>50</v>
      </c>
      <c r="C17" s="3">
        <f>Teilnehmerinnen!B33</f>
        <v>0</v>
      </c>
      <c r="D17" s="3">
        <f>Teilnehmerinnen!E33</f>
        <v>0</v>
      </c>
      <c r="E17" s="3">
        <f>Teilnehmerinnen!G33</f>
        <v>0</v>
      </c>
      <c r="F17" s="3">
        <f>Teilnehmerinnen!I33</f>
        <v>0</v>
      </c>
      <c r="G17" s="3">
        <f>Teilnehmerinnen!J33</f>
        <v>0</v>
      </c>
      <c r="H17" s="3" t="str">
        <f>IF(Teilnehmerinnen!L33&gt;" ",Teilnehmerinnen!L33,"")</f>
        <v/>
      </c>
      <c r="I17" s="3" t="str">
        <f>IF(Teilnehmerinnen!M33&gt;10000,YEAR(J17),IF(Teilnehmerinnen!M33&gt;1917,Teilnehmerinnen!M33,""))</f>
        <v/>
      </c>
      <c r="J17" s="3" t="str">
        <f>IF(Teilnehmerinnen!M33&gt;10000,Teilnehmerinnen!M33,"")</f>
        <v/>
      </c>
      <c r="K17" s="3" t="str">
        <f>IF(Teilnehmerinnen!N33="Running 5km",1,
IF(Teilnehmerinnen!N33="Running 10km",2,
IF(Teilnehmerinnen!N33="Walking 5km",5,
IF(Teilnehmerinnen!N33="Walking 15km",6,
IF(Teilnehmerinnen!N33="Nordic-Walking 5km",5,
IF(Teilnehmerinnen!N33="Nordic-Walking 15km",6,"???"))))))</f>
        <v>???</v>
      </c>
      <c r="L17" s="4">
        <f>IF(Teilnehmerinnen!O33&gt;" ",1,IF(Teilnehmerinnen!P33&gt;" ",2,IF(Teilnehmerinnen!Q33&gt;" ",5,IF(Teilnehmerinnen!R33&gt;" ",6,IF(Teilnehmerinnen!S33&gt;" ",5,IF(Teilnehmerinnen!T33&gt;" ",6,))))))</f>
        <v>0</v>
      </c>
      <c r="M17" s="5" t="str">
        <f>IF(Teilnehmerinnen!N33="Running 5km","",
IF(Teilnehmerinnen!N33="Running 10km","",
IF(Teilnehmerinnen!N33="Walking 5km",23,
IF(Teilnehmerinnen!N33="Walking 15km",223,
IF(Teilnehmerinnen!N33="Nordic-Walking 5km",24,
IF(Teilnehmerinnen!N33="Nordic-Walking 15km",224,"???"))))))</f>
        <v>???</v>
      </c>
      <c r="N17" s="5" t="str">
        <f>IF(Teilnehmerinnen!U33&gt;" ",Teilnehmerinnen!U33,"")</f>
        <v/>
      </c>
      <c r="O17" s="5">
        <f>Teilnehmerinnen!W33</f>
        <v>0</v>
      </c>
      <c r="P17" s="5" t="s">
        <v>28</v>
      </c>
      <c r="Q17" s="5" t="str">
        <f>IF(Teilnehmerinnen!K33&gt;" ",Teilnehmerinnen!K33,"")</f>
        <v/>
      </c>
      <c r="R17" s="5" t="s">
        <v>33</v>
      </c>
      <c r="S17" s="3" t="s">
        <v>36</v>
      </c>
      <c r="T17" s="3" t="s">
        <v>38</v>
      </c>
      <c r="U17" s="5" t="s">
        <v>47</v>
      </c>
      <c r="V17" s="5" t="str">
        <f>IF(Teilnehmerinnen!$B$3&gt;" ",Teilnehmerinnen!$B$3,"")</f>
        <v/>
      </c>
      <c r="W17" s="5" t="str">
        <f>IF(Teilnehmerinnen!V33&gt;" ",Teilnehmerinnen!V33,"")</f>
        <v/>
      </c>
      <c r="X17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18" spans="1:24">
      <c r="A18" s="13" t="str">
        <f t="shared" si="0"/>
        <v xml:space="preserve">0;0;0;0;0;;;;???;;0;F;;CH;angemeldet;Gruppenimport;???;Andere;;;Gruppe: ; ; </v>
      </c>
      <c r="B18" s="6" t="s">
        <v>50</v>
      </c>
      <c r="C18" s="3">
        <f>Teilnehmerinnen!B34</f>
        <v>0</v>
      </c>
      <c r="D18" s="3">
        <f>Teilnehmerinnen!E34</f>
        <v>0</v>
      </c>
      <c r="E18" s="3">
        <f>Teilnehmerinnen!G34</f>
        <v>0</v>
      </c>
      <c r="F18" s="3">
        <f>Teilnehmerinnen!I34</f>
        <v>0</v>
      </c>
      <c r="G18" s="3">
        <f>Teilnehmerinnen!J34</f>
        <v>0</v>
      </c>
      <c r="H18" s="3" t="str">
        <f>IF(Teilnehmerinnen!L34&gt;" ",Teilnehmerinnen!L34,"")</f>
        <v/>
      </c>
      <c r="I18" s="3" t="str">
        <f>IF(Teilnehmerinnen!M34&gt;10000,YEAR(J18),IF(Teilnehmerinnen!M34&gt;1917,Teilnehmerinnen!M34,""))</f>
        <v/>
      </c>
      <c r="J18" s="3" t="str">
        <f>IF(Teilnehmerinnen!M34&gt;10000,Teilnehmerinnen!M34,"")</f>
        <v/>
      </c>
      <c r="K18" s="3" t="str">
        <f>IF(Teilnehmerinnen!N34="Running 5km",1,
IF(Teilnehmerinnen!N34="Running 10km",2,
IF(Teilnehmerinnen!N34="Walking 5km",5,
IF(Teilnehmerinnen!N34="Walking 15km",6,
IF(Teilnehmerinnen!N34="Nordic-Walking 5km",5,
IF(Teilnehmerinnen!N34="Nordic-Walking 15km",6,"???"))))))</f>
        <v>???</v>
      </c>
      <c r="L18" s="4">
        <f>IF(Teilnehmerinnen!O34&gt;" ",1,IF(Teilnehmerinnen!P34&gt;" ",2,IF(Teilnehmerinnen!Q34&gt;" ",5,IF(Teilnehmerinnen!R34&gt;" ",6,IF(Teilnehmerinnen!S34&gt;" ",5,IF(Teilnehmerinnen!T34&gt;" ",6,))))))</f>
        <v>0</v>
      </c>
      <c r="M18" s="5" t="str">
        <f>IF(Teilnehmerinnen!N34="Running 5km","",
IF(Teilnehmerinnen!N34="Running 10km","",
IF(Teilnehmerinnen!N34="Walking 5km",23,
IF(Teilnehmerinnen!N34="Walking 15km",223,
IF(Teilnehmerinnen!N34="Nordic-Walking 5km",24,
IF(Teilnehmerinnen!N34="Nordic-Walking 15km",224,"???"))))))</f>
        <v>???</v>
      </c>
      <c r="N18" s="5" t="str">
        <f>IF(Teilnehmerinnen!U34&gt;" ",Teilnehmerinnen!U34,"")</f>
        <v/>
      </c>
      <c r="O18" s="5">
        <f>Teilnehmerinnen!W34</f>
        <v>0</v>
      </c>
      <c r="P18" s="5" t="s">
        <v>28</v>
      </c>
      <c r="Q18" s="5" t="str">
        <f>IF(Teilnehmerinnen!K34&gt;" ",Teilnehmerinnen!K34,"")</f>
        <v/>
      </c>
      <c r="R18" s="5" t="s">
        <v>33</v>
      </c>
      <c r="S18" s="3" t="s">
        <v>36</v>
      </c>
      <c r="T18" s="3" t="s">
        <v>38</v>
      </c>
      <c r="U18" s="5" t="s">
        <v>47</v>
      </c>
      <c r="V18" s="5" t="str">
        <f>IF(Teilnehmerinnen!$B$3&gt;" ",Teilnehmerinnen!$B$3,"")</f>
        <v/>
      </c>
      <c r="W18" s="5" t="str">
        <f>IF(Teilnehmerinnen!V34&gt;" ",Teilnehmerinnen!V34,"")</f>
        <v/>
      </c>
      <c r="X18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19" spans="1:24">
      <c r="A19" s="13" t="str">
        <f t="shared" si="0"/>
        <v xml:space="preserve">0;0;0;0;0;;;;???;;0;F;;CH;angemeldet;Gruppenimport;???;Andere;;;Gruppe: ; ; </v>
      </c>
      <c r="B19" s="6" t="s">
        <v>50</v>
      </c>
      <c r="C19" s="3">
        <f>Teilnehmerinnen!B35</f>
        <v>0</v>
      </c>
      <c r="D19" s="3">
        <f>Teilnehmerinnen!E35</f>
        <v>0</v>
      </c>
      <c r="E19" s="3">
        <f>Teilnehmerinnen!G35</f>
        <v>0</v>
      </c>
      <c r="F19" s="3">
        <f>Teilnehmerinnen!I35</f>
        <v>0</v>
      </c>
      <c r="G19" s="3">
        <f>Teilnehmerinnen!J35</f>
        <v>0</v>
      </c>
      <c r="H19" s="3" t="str">
        <f>IF(Teilnehmerinnen!L35&gt;" ",Teilnehmerinnen!L35,"")</f>
        <v/>
      </c>
      <c r="I19" s="3" t="str">
        <f>IF(Teilnehmerinnen!M35&gt;10000,YEAR(J19),IF(Teilnehmerinnen!M35&gt;1917,Teilnehmerinnen!M35,""))</f>
        <v/>
      </c>
      <c r="J19" s="3" t="str">
        <f>IF(Teilnehmerinnen!M35&gt;10000,Teilnehmerinnen!M35,"")</f>
        <v/>
      </c>
      <c r="K19" s="3" t="str">
        <f>IF(Teilnehmerinnen!N35="Running 5km",1,
IF(Teilnehmerinnen!N35="Running 10km",2,
IF(Teilnehmerinnen!N35="Walking 5km",5,
IF(Teilnehmerinnen!N35="Walking 15km",6,
IF(Teilnehmerinnen!N35="Nordic-Walking 5km",5,
IF(Teilnehmerinnen!N35="Nordic-Walking 15km",6,"???"))))))</f>
        <v>???</v>
      </c>
      <c r="L19" s="4">
        <f>IF(Teilnehmerinnen!O35&gt;" ",1,IF(Teilnehmerinnen!P35&gt;" ",2,IF(Teilnehmerinnen!Q35&gt;" ",5,IF(Teilnehmerinnen!R35&gt;" ",6,IF(Teilnehmerinnen!S35&gt;" ",5,IF(Teilnehmerinnen!T35&gt;" ",6,))))))</f>
        <v>0</v>
      </c>
      <c r="M19" s="5" t="str">
        <f>IF(Teilnehmerinnen!N35="Running 5km","",
IF(Teilnehmerinnen!N35="Running 10km","",
IF(Teilnehmerinnen!N35="Walking 5km",23,
IF(Teilnehmerinnen!N35="Walking 15km",223,
IF(Teilnehmerinnen!N35="Nordic-Walking 5km",24,
IF(Teilnehmerinnen!N35="Nordic-Walking 15km",224,"???"))))))</f>
        <v>???</v>
      </c>
      <c r="N19" s="5" t="str">
        <f>IF(Teilnehmerinnen!U35&gt;" ",Teilnehmerinnen!U35,"")</f>
        <v/>
      </c>
      <c r="O19" s="5">
        <f>Teilnehmerinnen!W35</f>
        <v>0</v>
      </c>
      <c r="P19" s="5" t="s">
        <v>28</v>
      </c>
      <c r="Q19" s="5" t="str">
        <f>IF(Teilnehmerinnen!K35&gt;" ",Teilnehmerinnen!K35,"")</f>
        <v/>
      </c>
      <c r="R19" s="5" t="s">
        <v>33</v>
      </c>
      <c r="S19" s="3" t="s">
        <v>36</v>
      </c>
      <c r="T19" s="3" t="s">
        <v>38</v>
      </c>
      <c r="U19" s="5" t="s">
        <v>47</v>
      </c>
      <c r="V19" s="5" t="str">
        <f>IF(Teilnehmerinnen!$B$3&gt;" ",Teilnehmerinnen!$B$3,"")</f>
        <v/>
      </c>
      <c r="W19" s="5" t="str">
        <f>IF(Teilnehmerinnen!V35&gt;" ",Teilnehmerinnen!V35,"")</f>
        <v/>
      </c>
      <c r="X19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20" spans="1:24">
      <c r="A20" s="13" t="str">
        <f t="shared" si="0"/>
        <v xml:space="preserve">0;0;0;0;0;;;;???;;0;F;;CH;angemeldet;Gruppenimport;???;Andere;;;Gruppe: ; ; </v>
      </c>
      <c r="B20" s="6" t="s">
        <v>50</v>
      </c>
      <c r="C20" s="3">
        <f>Teilnehmerinnen!B36</f>
        <v>0</v>
      </c>
      <c r="D20" s="3">
        <f>Teilnehmerinnen!E36</f>
        <v>0</v>
      </c>
      <c r="E20" s="3">
        <f>Teilnehmerinnen!G36</f>
        <v>0</v>
      </c>
      <c r="F20" s="3">
        <f>Teilnehmerinnen!I36</f>
        <v>0</v>
      </c>
      <c r="G20" s="3">
        <f>Teilnehmerinnen!J36</f>
        <v>0</v>
      </c>
      <c r="H20" s="3" t="str">
        <f>IF(Teilnehmerinnen!L36&gt;" ",Teilnehmerinnen!L36,"")</f>
        <v/>
      </c>
      <c r="I20" s="3" t="str">
        <f>IF(Teilnehmerinnen!M36&gt;10000,YEAR(J20),IF(Teilnehmerinnen!M36&gt;1917,Teilnehmerinnen!M36,""))</f>
        <v/>
      </c>
      <c r="J20" s="3" t="str">
        <f>IF(Teilnehmerinnen!M36&gt;10000,Teilnehmerinnen!M36,"")</f>
        <v/>
      </c>
      <c r="K20" s="3" t="str">
        <f>IF(Teilnehmerinnen!N36="Running 5km",1,
IF(Teilnehmerinnen!N36="Running 10km",2,
IF(Teilnehmerinnen!N36="Walking 5km",5,
IF(Teilnehmerinnen!N36="Walking 15km",6,
IF(Teilnehmerinnen!N36="Nordic-Walking 5km",5,
IF(Teilnehmerinnen!N36="Nordic-Walking 15km",6,"???"))))))</f>
        <v>???</v>
      </c>
      <c r="L20" s="4">
        <f>IF(Teilnehmerinnen!O36&gt;" ",1,IF(Teilnehmerinnen!P36&gt;" ",2,IF(Teilnehmerinnen!Q36&gt;" ",5,IF(Teilnehmerinnen!R36&gt;" ",6,IF(Teilnehmerinnen!S36&gt;" ",5,IF(Teilnehmerinnen!T36&gt;" ",6,))))))</f>
        <v>0</v>
      </c>
      <c r="M20" s="5" t="str">
        <f>IF(Teilnehmerinnen!N36="Running 5km","",
IF(Teilnehmerinnen!N36="Running 10km","",
IF(Teilnehmerinnen!N36="Walking 5km",23,
IF(Teilnehmerinnen!N36="Walking 15km",223,
IF(Teilnehmerinnen!N36="Nordic-Walking 5km",24,
IF(Teilnehmerinnen!N36="Nordic-Walking 15km",224,"???"))))))</f>
        <v>???</v>
      </c>
      <c r="N20" s="5" t="str">
        <f>IF(Teilnehmerinnen!U36&gt;" ",Teilnehmerinnen!U36,"")</f>
        <v/>
      </c>
      <c r="O20" s="5">
        <f>Teilnehmerinnen!W36</f>
        <v>0</v>
      </c>
      <c r="P20" s="5" t="s">
        <v>28</v>
      </c>
      <c r="Q20" s="5" t="str">
        <f>IF(Teilnehmerinnen!K36&gt;" ",Teilnehmerinnen!K36,"")</f>
        <v/>
      </c>
      <c r="R20" s="5" t="s">
        <v>33</v>
      </c>
      <c r="S20" s="3" t="s">
        <v>36</v>
      </c>
      <c r="T20" s="3" t="s">
        <v>38</v>
      </c>
      <c r="U20" s="5" t="s">
        <v>47</v>
      </c>
      <c r="V20" s="5" t="str">
        <f>IF(Teilnehmerinnen!$B$3&gt;" ",Teilnehmerinnen!$B$3,"")</f>
        <v/>
      </c>
      <c r="W20" s="5" t="str">
        <f>IF(Teilnehmerinnen!V36&gt;" ",Teilnehmerinnen!V36,"")</f>
        <v/>
      </c>
      <c r="X20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21" spans="1:24">
      <c r="A21" s="13" t="str">
        <f t="shared" si="0"/>
        <v xml:space="preserve">0;0;0;0;0;;;;???;;0;F;;CH;angemeldet;Gruppenimport;???;Andere;;;Gruppe: ; ; </v>
      </c>
      <c r="B21" s="6" t="s">
        <v>50</v>
      </c>
      <c r="C21" s="3">
        <f>Teilnehmerinnen!B37</f>
        <v>0</v>
      </c>
      <c r="D21" s="3">
        <f>Teilnehmerinnen!E37</f>
        <v>0</v>
      </c>
      <c r="E21" s="3">
        <f>Teilnehmerinnen!G37</f>
        <v>0</v>
      </c>
      <c r="F21" s="3">
        <f>Teilnehmerinnen!I37</f>
        <v>0</v>
      </c>
      <c r="G21" s="3">
        <f>Teilnehmerinnen!J37</f>
        <v>0</v>
      </c>
      <c r="H21" s="3" t="str">
        <f>IF(Teilnehmerinnen!L37&gt;" ",Teilnehmerinnen!L37,"")</f>
        <v/>
      </c>
      <c r="I21" s="3" t="str">
        <f>IF(Teilnehmerinnen!M37&gt;10000,YEAR(J21),IF(Teilnehmerinnen!M37&gt;1917,Teilnehmerinnen!M37,""))</f>
        <v/>
      </c>
      <c r="J21" s="3" t="str">
        <f>IF(Teilnehmerinnen!M37&gt;10000,Teilnehmerinnen!M37,"")</f>
        <v/>
      </c>
      <c r="K21" s="3" t="str">
        <f>IF(Teilnehmerinnen!N37="Running 5km",1,
IF(Teilnehmerinnen!N37="Running 10km",2,
IF(Teilnehmerinnen!N37="Walking 5km",5,
IF(Teilnehmerinnen!N37="Walking 15km",6,
IF(Teilnehmerinnen!N37="Nordic-Walking 5km",5,
IF(Teilnehmerinnen!N37="Nordic-Walking 15km",6,"???"))))))</f>
        <v>???</v>
      </c>
      <c r="L21" s="4">
        <f>IF(Teilnehmerinnen!O37&gt;" ",1,IF(Teilnehmerinnen!P37&gt;" ",2,IF(Teilnehmerinnen!Q37&gt;" ",5,IF(Teilnehmerinnen!R37&gt;" ",6,IF(Teilnehmerinnen!S37&gt;" ",5,IF(Teilnehmerinnen!T37&gt;" ",6,))))))</f>
        <v>0</v>
      </c>
      <c r="M21" s="5" t="str">
        <f>IF(Teilnehmerinnen!N37="Running 5km","",
IF(Teilnehmerinnen!N37="Running 10km","",
IF(Teilnehmerinnen!N37="Walking 5km",23,
IF(Teilnehmerinnen!N37="Walking 15km",223,
IF(Teilnehmerinnen!N37="Nordic-Walking 5km",24,
IF(Teilnehmerinnen!N37="Nordic-Walking 15km",224,"???"))))))</f>
        <v>???</v>
      </c>
      <c r="N21" s="5" t="str">
        <f>IF(Teilnehmerinnen!U37&gt;" ",Teilnehmerinnen!U37,"")</f>
        <v/>
      </c>
      <c r="O21" s="5">
        <f>Teilnehmerinnen!W37</f>
        <v>0</v>
      </c>
      <c r="P21" s="5" t="s">
        <v>28</v>
      </c>
      <c r="Q21" s="5" t="str">
        <f>IF(Teilnehmerinnen!K37&gt;" ",Teilnehmerinnen!K37,"")</f>
        <v/>
      </c>
      <c r="R21" s="5" t="s">
        <v>33</v>
      </c>
      <c r="S21" s="3" t="s">
        <v>36</v>
      </c>
      <c r="T21" s="3" t="s">
        <v>38</v>
      </c>
      <c r="U21" s="5" t="s">
        <v>47</v>
      </c>
      <c r="V21" s="5" t="str">
        <f>IF(Teilnehmerinnen!$B$3&gt;" ",Teilnehmerinnen!$B$3,"")</f>
        <v/>
      </c>
      <c r="W21" s="5" t="str">
        <f>IF(Teilnehmerinnen!V37&gt;" ",Teilnehmerinnen!V37,"")</f>
        <v/>
      </c>
      <c r="X21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22" spans="1:24">
      <c r="A22" s="13" t="str">
        <f t="shared" si="0"/>
        <v xml:space="preserve">0;0;0;0;0;;;;???;;0;F;;CH;angemeldet;Gruppenimport;???;Andere;;;Gruppe: ; ; </v>
      </c>
      <c r="B22" s="6" t="s">
        <v>50</v>
      </c>
      <c r="C22" s="3">
        <f>Teilnehmerinnen!B38</f>
        <v>0</v>
      </c>
      <c r="D22" s="3">
        <f>Teilnehmerinnen!E38</f>
        <v>0</v>
      </c>
      <c r="E22" s="3">
        <f>Teilnehmerinnen!G38</f>
        <v>0</v>
      </c>
      <c r="F22" s="3">
        <f>Teilnehmerinnen!I38</f>
        <v>0</v>
      </c>
      <c r="G22" s="3">
        <f>Teilnehmerinnen!J38</f>
        <v>0</v>
      </c>
      <c r="H22" s="3" t="str">
        <f>IF(Teilnehmerinnen!L38&gt;" ",Teilnehmerinnen!L38,"")</f>
        <v/>
      </c>
      <c r="I22" s="3" t="str">
        <f>IF(Teilnehmerinnen!M38&gt;10000,YEAR(J22),IF(Teilnehmerinnen!M38&gt;1917,Teilnehmerinnen!M38,""))</f>
        <v/>
      </c>
      <c r="J22" s="3" t="str">
        <f>IF(Teilnehmerinnen!M38&gt;10000,Teilnehmerinnen!M38,"")</f>
        <v/>
      </c>
      <c r="K22" s="3" t="str">
        <f>IF(Teilnehmerinnen!N38="Running 5km",1,
IF(Teilnehmerinnen!N38="Running 10km",2,
IF(Teilnehmerinnen!N38="Walking 5km",5,
IF(Teilnehmerinnen!N38="Walking 15km",6,
IF(Teilnehmerinnen!N38="Nordic-Walking 5km",5,
IF(Teilnehmerinnen!N38="Nordic-Walking 15km",6,"???"))))))</f>
        <v>???</v>
      </c>
      <c r="L22" s="4">
        <f>IF(Teilnehmerinnen!O38&gt;" ",1,IF(Teilnehmerinnen!P38&gt;" ",2,IF(Teilnehmerinnen!Q38&gt;" ",5,IF(Teilnehmerinnen!R38&gt;" ",6,IF(Teilnehmerinnen!S38&gt;" ",5,IF(Teilnehmerinnen!T38&gt;" ",6,))))))</f>
        <v>0</v>
      </c>
      <c r="M22" s="5" t="str">
        <f>IF(Teilnehmerinnen!N38="Running 5km","",
IF(Teilnehmerinnen!N38="Running 10km","",
IF(Teilnehmerinnen!N38="Walking 5km",23,
IF(Teilnehmerinnen!N38="Walking 15km",223,
IF(Teilnehmerinnen!N38="Nordic-Walking 5km",24,
IF(Teilnehmerinnen!N38="Nordic-Walking 15km",224,"???"))))))</f>
        <v>???</v>
      </c>
      <c r="N22" s="5" t="str">
        <f>IF(Teilnehmerinnen!U38&gt;" ",Teilnehmerinnen!U38,"")</f>
        <v/>
      </c>
      <c r="O22" s="5">
        <f>Teilnehmerinnen!W38</f>
        <v>0</v>
      </c>
      <c r="P22" s="5" t="s">
        <v>28</v>
      </c>
      <c r="Q22" s="5" t="str">
        <f>IF(Teilnehmerinnen!K38&gt;" ",Teilnehmerinnen!K38,"")</f>
        <v/>
      </c>
      <c r="R22" s="5" t="s">
        <v>33</v>
      </c>
      <c r="S22" s="3" t="s">
        <v>36</v>
      </c>
      <c r="T22" s="3" t="s">
        <v>38</v>
      </c>
      <c r="U22" s="5" t="s">
        <v>47</v>
      </c>
      <c r="V22" s="5" t="str">
        <f>IF(Teilnehmerinnen!$B$3&gt;" ",Teilnehmerinnen!$B$3,"")</f>
        <v/>
      </c>
      <c r="W22" s="5" t="str">
        <f>IF(Teilnehmerinnen!V38&gt;" ",Teilnehmerinnen!V38,"")</f>
        <v/>
      </c>
      <c r="X22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23" spans="1:24">
      <c r="A23" s="13" t="str">
        <f t="shared" si="0"/>
        <v xml:space="preserve">0;0;0;0;0;;;;???;;0;F;;CH;angemeldet;Gruppenimport;???;Andere;;;Gruppe: ; ; </v>
      </c>
      <c r="B23" s="6" t="s">
        <v>50</v>
      </c>
      <c r="C23" s="3">
        <f>Teilnehmerinnen!B39</f>
        <v>0</v>
      </c>
      <c r="D23" s="3">
        <f>Teilnehmerinnen!E39</f>
        <v>0</v>
      </c>
      <c r="E23" s="3">
        <f>Teilnehmerinnen!G39</f>
        <v>0</v>
      </c>
      <c r="F23" s="3">
        <f>Teilnehmerinnen!I39</f>
        <v>0</v>
      </c>
      <c r="G23" s="3">
        <f>Teilnehmerinnen!J39</f>
        <v>0</v>
      </c>
      <c r="H23" s="3" t="str">
        <f>IF(Teilnehmerinnen!L39&gt;" ",Teilnehmerinnen!L39,"")</f>
        <v/>
      </c>
      <c r="I23" s="3" t="str">
        <f>IF(Teilnehmerinnen!M39&gt;10000,YEAR(J23),IF(Teilnehmerinnen!M39&gt;1917,Teilnehmerinnen!M39,""))</f>
        <v/>
      </c>
      <c r="J23" s="3" t="str">
        <f>IF(Teilnehmerinnen!M39&gt;10000,Teilnehmerinnen!M39,"")</f>
        <v/>
      </c>
      <c r="K23" s="3" t="str">
        <f>IF(Teilnehmerinnen!N39="Running 5km",1,
IF(Teilnehmerinnen!N39="Running 10km",2,
IF(Teilnehmerinnen!N39="Walking 5km",5,
IF(Teilnehmerinnen!N39="Walking 15km",6,
IF(Teilnehmerinnen!N39="Nordic-Walking 5km",5,
IF(Teilnehmerinnen!N39="Nordic-Walking 15km",6,"???"))))))</f>
        <v>???</v>
      </c>
      <c r="L23" s="4">
        <f>IF(Teilnehmerinnen!O39&gt;" ",1,IF(Teilnehmerinnen!P39&gt;" ",2,IF(Teilnehmerinnen!Q39&gt;" ",5,IF(Teilnehmerinnen!R39&gt;" ",6,IF(Teilnehmerinnen!S39&gt;" ",5,IF(Teilnehmerinnen!T39&gt;" ",6,))))))</f>
        <v>0</v>
      </c>
      <c r="M23" s="5" t="str">
        <f>IF(Teilnehmerinnen!N39="Running 5km","",
IF(Teilnehmerinnen!N39="Running 10km","",
IF(Teilnehmerinnen!N39="Walking 5km",23,
IF(Teilnehmerinnen!N39="Walking 15km",223,
IF(Teilnehmerinnen!N39="Nordic-Walking 5km",24,
IF(Teilnehmerinnen!N39="Nordic-Walking 15km",224,"???"))))))</f>
        <v>???</v>
      </c>
      <c r="N23" s="5" t="str">
        <f>IF(Teilnehmerinnen!U39&gt;" ",Teilnehmerinnen!U39,"")</f>
        <v/>
      </c>
      <c r="O23" s="5">
        <f>Teilnehmerinnen!W39</f>
        <v>0</v>
      </c>
      <c r="P23" s="5" t="s">
        <v>28</v>
      </c>
      <c r="Q23" s="5" t="str">
        <f>IF(Teilnehmerinnen!K39&gt;" ",Teilnehmerinnen!K39,"")</f>
        <v/>
      </c>
      <c r="R23" s="5" t="s">
        <v>33</v>
      </c>
      <c r="S23" s="3" t="s">
        <v>36</v>
      </c>
      <c r="T23" s="3" t="s">
        <v>38</v>
      </c>
      <c r="U23" s="5" t="s">
        <v>47</v>
      </c>
      <c r="V23" s="5" t="str">
        <f>IF(Teilnehmerinnen!$B$3&gt;" ",Teilnehmerinnen!$B$3,"")</f>
        <v/>
      </c>
      <c r="W23" s="5" t="str">
        <f>IF(Teilnehmerinnen!V39&gt;" ",Teilnehmerinnen!V39,"")</f>
        <v/>
      </c>
      <c r="X23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24" spans="1:24">
      <c r="A24" s="13" t="str">
        <f t="shared" si="0"/>
        <v xml:space="preserve">0;0;0;0;0;;;;???;;0;F;;CH;angemeldet;Gruppenimport;???;Andere;;;Gruppe: ; ; </v>
      </c>
      <c r="B24" s="6" t="s">
        <v>50</v>
      </c>
      <c r="C24" s="3">
        <f>Teilnehmerinnen!B40</f>
        <v>0</v>
      </c>
      <c r="D24" s="3">
        <f>Teilnehmerinnen!E40</f>
        <v>0</v>
      </c>
      <c r="E24" s="3">
        <f>Teilnehmerinnen!G40</f>
        <v>0</v>
      </c>
      <c r="F24" s="3">
        <f>Teilnehmerinnen!I40</f>
        <v>0</v>
      </c>
      <c r="G24" s="3">
        <f>Teilnehmerinnen!J40</f>
        <v>0</v>
      </c>
      <c r="H24" s="3" t="str">
        <f>IF(Teilnehmerinnen!L40&gt;" ",Teilnehmerinnen!L40,"")</f>
        <v/>
      </c>
      <c r="I24" s="3" t="str">
        <f>IF(Teilnehmerinnen!M40&gt;10000,YEAR(J24),IF(Teilnehmerinnen!M40&gt;1917,Teilnehmerinnen!M40,""))</f>
        <v/>
      </c>
      <c r="J24" s="3" t="str">
        <f>IF(Teilnehmerinnen!M40&gt;10000,Teilnehmerinnen!M40,"")</f>
        <v/>
      </c>
      <c r="K24" s="3" t="str">
        <f>IF(Teilnehmerinnen!N40="Running 5km",1,
IF(Teilnehmerinnen!N40="Running 10km",2,
IF(Teilnehmerinnen!N40="Walking 5km",5,
IF(Teilnehmerinnen!N40="Walking 15km",6,
IF(Teilnehmerinnen!N40="Nordic-Walking 5km",5,
IF(Teilnehmerinnen!N40="Nordic-Walking 15km",6,"???"))))))</f>
        <v>???</v>
      </c>
      <c r="L24" s="4">
        <f>IF(Teilnehmerinnen!O40&gt;" ",1,IF(Teilnehmerinnen!P40&gt;" ",2,IF(Teilnehmerinnen!Q40&gt;" ",5,IF(Teilnehmerinnen!R40&gt;" ",6,IF(Teilnehmerinnen!S40&gt;" ",5,IF(Teilnehmerinnen!T40&gt;" ",6,))))))</f>
        <v>0</v>
      </c>
      <c r="M24" s="5" t="str">
        <f>IF(Teilnehmerinnen!N40="Running 5km","",
IF(Teilnehmerinnen!N40="Running 10km","",
IF(Teilnehmerinnen!N40="Walking 5km",23,
IF(Teilnehmerinnen!N40="Walking 15km",223,
IF(Teilnehmerinnen!N40="Nordic-Walking 5km",24,
IF(Teilnehmerinnen!N40="Nordic-Walking 15km",224,"???"))))))</f>
        <v>???</v>
      </c>
      <c r="N24" s="5" t="str">
        <f>IF(Teilnehmerinnen!U40&gt;" ",Teilnehmerinnen!U40,"")</f>
        <v/>
      </c>
      <c r="O24" s="5">
        <f>Teilnehmerinnen!W40</f>
        <v>0</v>
      </c>
      <c r="P24" s="5" t="s">
        <v>28</v>
      </c>
      <c r="Q24" s="5" t="str">
        <f>IF(Teilnehmerinnen!K40&gt;" ",Teilnehmerinnen!K40,"")</f>
        <v/>
      </c>
      <c r="R24" s="5" t="s">
        <v>33</v>
      </c>
      <c r="S24" s="3" t="s">
        <v>36</v>
      </c>
      <c r="T24" s="3" t="s">
        <v>38</v>
      </c>
      <c r="U24" s="5" t="s">
        <v>47</v>
      </c>
      <c r="V24" s="5" t="str">
        <f>IF(Teilnehmerinnen!$B$3&gt;" ",Teilnehmerinnen!$B$3,"")</f>
        <v/>
      </c>
      <c r="W24" s="5" t="str">
        <f>IF(Teilnehmerinnen!V40&gt;" ",Teilnehmerinnen!V40,"")</f>
        <v/>
      </c>
      <c r="X24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25" spans="1:24">
      <c r="A25" s="13" t="str">
        <f t="shared" si="0"/>
        <v xml:space="preserve">0;0;0;0;0;;;;???;;0;F;;CH;angemeldet;Gruppenimport;???;Andere;;;Gruppe: ; ; </v>
      </c>
      <c r="B25" s="6" t="s">
        <v>50</v>
      </c>
      <c r="C25" s="3">
        <f>Teilnehmerinnen!B41</f>
        <v>0</v>
      </c>
      <c r="D25" s="3">
        <f>Teilnehmerinnen!E41</f>
        <v>0</v>
      </c>
      <c r="E25" s="3">
        <f>Teilnehmerinnen!G41</f>
        <v>0</v>
      </c>
      <c r="F25" s="3">
        <f>Teilnehmerinnen!I41</f>
        <v>0</v>
      </c>
      <c r="G25" s="3">
        <f>Teilnehmerinnen!J41</f>
        <v>0</v>
      </c>
      <c r="H25" s="3" t="str">
        <f>IF(Teilnehmerinnen!L41&gt;" ",Teilnehmerinnen!L41,"")</f>
        <v/>
      </c>
      <c r="I25" s="3" t="str">
        <f>IF(Teilnehmerinnen!M41&gt;10000,YEAR(J25),IF(Teilnehmerinnen!M41&gt;1917,Teilnehmerinnen!M41,""))</f>
        <v/>
      </c>
      <c r="J25" s="3" t="str">
        <f>IF(Teilnehmerinnen!M41&gt;10000,Teilnehmerinnen!M41,"")</f>
        <v/>
      </c>
      <c r="K25" s="3" t="str">
        <f>IF(Teilnehmerinnen!N41="Running 5km",1,
IF(Teilnehmerinnen!N41="Running 10km",2,
IF(Teilnehmerinnen!N41="Walking 5km",5,
IF(Teilnehmerinnen!N41="Walking 15km",6,
IF(Teilnehmerinnen!N41="Nordic-Walking 5km",5,
IF(Teilnehmerinnen!N41="Nordic-Walking 15km",6,"???"))))))</f>
        <v>???</v>
      </c>
      <c r="L25" s="4">
        <f>IF(Teilnehmerinnen!O41&gt;" ",1,IF(Teilnehmerinnen!P41&gt;" ",2,IF(Teilnehmerinnen!Q41&gt;" ",5,IF(Teilnehmerinnen!R41&gt;" ",6,IF(Teilnehmerinnen!S41&gt;" ",5,IF(Teilnehmerinnen!T41&gt;" ",6,))))))</f>
        <v>0</v>
      </c>
      <c r="M25" s="5" t="str">
        <f>IF(Teilnehmerinnen!N41="Running 5km","",
IF(Teilnehmerinnen!N41="Running 10km","",
IF(Teilnehmerinnen!N41="Walking 5km",23,
IF(Teilnehmerinnen!N41="Walking 15km",223,
IF(Teilnehmerinnen!N41="Nordic-Walking 5km",24,
IF(Teilnehmerinnen!N41="Nordic-Walking 15km",224,"???"))))))</f>
        <v>???</v>
      </c>
      <c r="N25" s="5" t="str">
        <f>IF(Teilnehmerinnen!U41&gt;" ",Teilnehmerinnen!U41,"")</f>
        <v/>
      </c>
      <c r="O25" s="5">
        <f>Teilnehmerinnen!W41</f>
        <v>0</v>
      </c>
      <c r="P25" s="5" t="s">
        <v>28</v>
      </c>
      <c r="Q25" s="5" t="str">
        <f>IF(Teilnehmerinnen!K41&gt;" ",Teilnehmerinnen!K41,"")</f>
        <v/>
      </c>
      <c r="R25" s="5" t="s">
        <v>33</v>
      </c>
      <c r="S25" s="3" t="s">
        <v>36</v>
      </c>
      <c r="T25" s="3" t="s">
        <v>38</v>
      </c>
      <c r="U25" s="5" t="s">
        <v>47</v>
      </c>
      <c r="V25" s="5" t="str">
        <f>IF(Teilnehmerinnen!$B$3&gt;" ",Teilnehmerinnen!$B$3,"")</f>
        <v/>
      </c>
      <c r="W25" s="5" t="str">
        <f>IF(Teilnehmerinnen!V41&gt;" ",Teilnehmerinnen!V41,"")</f>
        <v/>
      </c>
      <c r="X25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26" spans="1:24">
      <c r="A26" s="13" t="str">
        <f t="shared" si="0"/>
        <v xml:space="preserve">0;0;0;0;0;;;;???;;0;F;;CH;angemeldet;Gruppenimport;???;Andere;;;Gruppe: ; ; </v>
      </c>
      <c r="B26" s="6" t="s">
        <v>50</v>
      </c>
      <c r="C26" s="3">
        <f>Teilnehmerinnen!B42</f>
        <v>0</v>
      </c>
      <c r="D26" s="3">
        <f>Teilnehmerinnen!E42</f>
        <v>0</v>
      </c>
      <c r="E26" s="3">
        <f>Teilnehmerinnen!G42</f>
        <v>0</v>
      </c>
      <c r="F26" s="3">
        <f>Teilnehmerinnen!I42</f>
        <v>0</v>
      </c>
      <c r="G26" s="3">
        <f>Teilnehmerinnen!J42</f>
        <v>0</v>
      </c>
      <c r="H26" s="3" t="str">
        <f>IF(Teilnehmerinnen!L42&gt;" ",Teilnehmerinnen!L42,"")</f>
        <v/>
      </c>
      <c r="I26" s="3" t="str">
        <f>IF(Teilnehmerinnen!M42&gt;10000,YEAR(J26),IF(Teilnehmerinnen!M42&gt;1917,Teilnehmerinnen!M42,""))</f>
        <v/>
      </c>
      <c r="J26" s="3" t="str">
        <f>IF(Teilnehmerinnen!M42&gt;10000,Teilnehmerinnen!M42,"")</f>
        <v/>
      </c>
      <c r="K26" s="3" t="str">
        <f>IF(Teilnehmerinnen!N42="Running 5km",1,
IF(Teilnehmerinnen!N42="Running 10km",2,
IF(Teilnehmerinnen!N42="Walking 5km",5,
IF(Teilnehmerinnen!N42="Walking 15km",6,
IF(Teilnehmerinnen!N42="Nordic-Walking 5km",5,
IF(Teilnehmerinnen!N42="Nordic-Walking 15km",6,"???"))))))</f>
        <v>???</v>
      </c>
      <c r="L26" s="4">
        <f>IF(Teilnehmerinnen!O42&gt;" ",1,IF(Teilnehmerinnen!P42&gt;" ",2,IF(Teilnehmerinnen!Q42&gt;" ",5,IF(Teilnehmerinnen!R42&gt;" ",6,IF(Teilnehmerinnen!S42&gt;" ",5,IF(Teilnehmerinnen!T42&gt;" ",6,))))))</f>
        <v>0</v>
      </c>
      <c r="M26" s="5" t="str">
        <f>IF(Teilnehmerinnen!N42="Running 5km","",
IF(Teilnehmerinnen!N42="Running 10km","",
IF(Teilnehmerinnen!N42="Walking 5km",23,
IF(Teilnehmerinnen!N42="Walking 15km",223,
IF(Teilnehmerinnen!N42="Nordic-Walking 5km",24,
IF(Teilnehmerinnen!N42="Nordic-Walking 15km",224,"???"))))))</f>
        <v>???</v>
      </c>
      <c r="N26" s="5" t="str">
        <f>IF(Teilnehmerinnen!U42&gt;" ",Teilnehmerinnen!U42,"")</f>
        <v/>
      </c>
      <c r="O26" s="5">
        <f>Teilnehmerinnen!W42</f>
        <v>0</v>
      </c>
      <c r="P26" s="5" t="s">
        <v>28</v>
      </c>
      <c r="Q26" s="5" t="str">
        <f>IF(Teilnehmerinnen!K42&gt;" ",Teilnehmerinnen!K42,"")</f>
        <v/>
      </c>
      <c r="R26" s="5" t="s">
        <v>33</v>
      </c>
      <c r="S26" s="3" t="s">
        <v>36</v>
      </c>
      <c r="T26" s="3" t="s">
        <v>38</v>
      </c>
      <c r="U26" s="5" t="s">
        <v>47</v>
      </c>
      <c r="V26" s="5" t="str">
        <f>IF(Teilnehmerinnen!$B$3&gt;" ",Teilnehmerinnen!$B$3,"")</f>
        <v/>
      </c>
      <c r="W26" s="5" t="str">
        <f>IF(Teilnehmerinnen!V42&gt;" ",Teilnehmerinnen!V42,"")</f>
        <v/>
      </c>
      <c r="X26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27" spans="1:24">
      <c r="A27" s="13" t="str">
        <f t="shared" si="0"/>
        <v xml:space="preserve">0;0;0;0;0;;;;???;;0;F;;CH;angemeldet;Gruppenimport;???;Andere;;;Gruppe: ; ; </v>
      </c>
      <c r="B27" s="6" t="s">
        <v>50</v>
      </c>
      <c r="C27" s="3">
        <f>Teilnehmerinnen!B43</f>
        <v>0</v>
      </c>
      <c r="D27" s="3">
        <f>Teilnehmerinnen!E43</f>
        <v>0</v>
      </c>
      <c r="E27" s="3">
        <f>Teilnehmerinnen!G43</f>
        <v>0</v>
      </c>
      <c r="F27" s="3">
        <f>Teilnehmerinnen!I43</f>
        <v>0</v>
      </c>
      <c r="G27" s="3">
        <f>Teilnehmerinnen!J43</f>
        <v>0</v>
      </c>
      <c r="H27" s="3" t="str">
        <f>IF(Teilnehmerinnen!L43&gt;" ",Teilnehmerinnen!L43,"")</f>
        <v/>
      </c>
      <c r="I27" s="3" t="str">
        <f>IF(Teilnehmerinnen!M43&gt;10000,YEAR(J27),IF(Teilnehmerinnen!M43&gt;1917,Teilnehmerinnen!M43,""))</f>
        <v/>
      </c>
      <c r="J27" s="3" t="str">
        <f>IF(Teilnehmerinnen!M43&gt;10000,Teilnehmerinnen!M43,"")</f>
        <v/>
      </c>
      <c r="K27" s="3" t="str">
        <f>IF(Teilnehmerinnen!N43="Running 5km",1,
IF(Teilnehmerinnen!N43="Running 10km",2,
IF(Teilnehmerinnen!N43="Walking 5km",5,
IF(Teilnehmerinnen!N43="Walking 15km",6,
IF(Teilnehmerinnen!N43="Nordic-Walking 5km",5,
IF(Teilnehmerinnen!N43="Nordic-Walking 15km",6,"???"))))))</f>
        <v>???</v>
      </c>
      <c r="L27" s="4">
        <f>IF(Teilnehmerinnen!O43&gt;" ",1,IF(Teilnehmerinnen!P43&gt;" ",2,IF(Teilnehmerinnen!Q43&gt;" ",5,IF(Teilnehmerinnen!R43&gt;" ",6,IF(Teilnehmerinnen!S43&gt;" ",5,IF(Teilnehmerinnen!T43&gt;" ",6,))))))</f>
        <v>0</v>
      </c>
      <c r="M27" s="5" t="str">
        <f>IF(Teilnehmerinnen!N43="Running 5km","",
IF(Teilnehmerinnen!N43="Running 10km","",
IF(Teilnehmerinnen!N43="Walking 5km",23,
IF(Teilnehmerinnen!N43="Walking 15km",223,
IF(Teilnehmerinnen!N43="Nordic-Walking 5km",24,
IF(Teilnehmerinnen!N43="Nordic-Walking 15km",224,"???"))))))</f>
        <v>???</v>
      </c>
      <c r="N27" s="5" t="str">
        <f>IF(Teilnehmerinnen!U43&gt;" ",Teilnehmerinnen!U43,"")</f>
        <v/>
      </c>
      <c r="O27" s="5">
        <f>Teilnehmerinnen!W43</f>
        <v>0</v>
      </c>
      <c r="P27" s="5" t="s">
        <v>28</v>
      </c>
      <c r="Q27" s="5" t="str">
        <f>IF(Teilnehmerinnen!K43&gt;" ",Teilnehmerinnen!K43,"")</f>
        <v/>
      </c>
      <c r="R27" s="5" t="s">
        <v>33</v>
      </c>
      <c r="S27" s="3" t="s">
        <v>36</v>
      </c>
      <c r="T27" s="3" t="s">
        <v>38</v>
      </c>
      <c r="U27" s="5" t="s">
        <v>47</v>
      </c>
      <c r="V27" s="5" t="str">
        <f>IF(Teilnehmerinnen!$B$3&gt;" ",Teilnehmerinnen!$B$3,"")</f>
        <v/>
      </c>
      <c r="W27" s="5" t="str">
        <f>IF(Teilnehmerinnen!V43&gt;" ",Teilnehmerinnen!V43,"")</f>
        <v/>
      </c>
      <c r="X27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28" spans="1:24">
      <c r="A28" s="13" t="str">
        <f t="shared" si="0"/>
        <v xml:space="preserve">0;0;0;0;0;;;;???;;0;F;;CH;angemeldet;Gruppenimport;???;Andere;;;Gruppe: ; ; </v>
      </c>
      <c r="B28" s="6" t="s">
        <v>50</v>
      </c>
      <c r="C28" s="3">
        <f>Teilnehmerinnen!B44</f>
        <v>0</v>
      </c>
      <c r="D28" s="3">
        <f>Teilnehmerinnen!E44</f>
        <v>0</v>
      </c>
      <c r="E28" s="3">
        <f>Teilnehmerinnen!G44</f>
        <v>0</v>
      </c>
      <c r="F28" s="3">
        <f>Teilnehmerinnen!I44</f>
        <v>0</v>
      </c>
      <c r="G28" s="3">
        <f>Teilnehmerinnen!J44</f>
        <v>0</v>
      </c>
      <c r="H28" s="3" t="str">
        <f>IF(Teilnehmerinnen!L44&gt;" ",Teilnehmerinnen!L44,"")</f>
        <v/>
      </c>
      <c r="I28" s="3" t="str">
        <f>IF(Teilnehmerinnen!M44&gt;10000,YEAR(J28),IF(Teilnehmerinnen!M44&gt;1917,Teilnehmerinnen!M44,""))</f>
        <v/>
      </c>
      <c r="J28" s="3" t="str">
        <f>IF(Teilnehmerinnen!M44&gt;10000,Teilnehmerinnen!M44,"")</f>
        <v/>
      </c>
      <c r="K28" s="3" t="str">
        <f>IF(Teilnehmerinnen!N44="Running 5km",1,
IF(Teilnehmerinnen!N44="Running 10km",2,
IF(Teilnehmerinnen!N44="Walking 5km",5,
IF(Teilnehmerinnen!N44="Walking 15km",6,
IF(Teilnehmerinnen!N44="Nordic-Walking 5km",5,
IF(Teilnehmerinnen!N44="Nordic-Walking 15km",6,"???"))))))</f>
        <v>???</v>
      </c>
      <c r="L28" s="4">
        <f>IF(Teilnehmerinnen!O44&gt;" ",1,IF(Teilnehmerinnen!P44&gt;" ",2,IF(Teilnehmerinnen!Q44&gt;" ",5,IF(Teilnehmerinnen!R44&gt;" ",6,IF(Teilnehmerinnen!S44&gt;" ",5,IF(Teilnehmerinnen!T44&gt;" ",6,))))))</f>
        <v>0</v>
      </c>
      <c r="M28" s="5" t="str">
        <f>IF(Teilnehmerinnen!N44="Running 5km","",
IF(Teilnehmerinnen!N44="Running 10km","",
IF(Teilnehmerinnen!N44="Walking 5km",23,
IF(Teilnehmerinnen!N44="Walking 15km",223,
IF(Teilnehmerinnen!N44="Nordic-Walking 5km",24,
IF(Teilnehmerinnen!N44="Nordic-Walking 15km",224,"???"))))))</f>
        <v>???</v>
      </c>
      <c r="N28" s="5" t="str">
        <f>IF(Teilnehmerinnen!U44&gt;" ",Teilnehmerinnen!U44,"")</f>
        <v/>
      </c>
      <c r="O28" s="5">
        <f>Teilnehmerinnen!W44</f>
        <v>0</v>
      </c>
      <c r="P28" s="5" t="s">
        <v>28</v>
      </c>
      <c r="Q28" s="5" t="str">
        <f>IF(Teilnehmerinnen!K44&gt;" ",Teilnehmerinnen!K44,"")</f>
        <v/>
      </c>
      <c r="R28" s="5" t="s">
        <v>33</v>
      </c>
      <c r="S28" s="3" t="s">
        <v>36</v>
      </c>
      <c r="T28" s="3" t="s">
        <v>38</v>
      </c>
      <c r="U28" s="5" t="s">
        <v>47</v>
      </c>
      <c r="V28" s="5" t="str">
        <f>IF(Teilnehmerinnen!$B$3&gt;" ",Teilnehmerinnen!$B$3,"")</f>
        <v/>
      </c>
      <c r="W28" s="5" t="str">
        <f>IF(Teilnehmerinnen!V44&gt;" ",Teilnehmerinnen!V44,"")</f>
        <v/>
      </c>
      <c r="X28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29" spans="1:24">
      <c r="A29" s="13" t="str">
        <f t="shared" si="0"/>
        <v xml:space="preserve">0;0;0;0;0;;;;???;;0;F;;CH;angemeldet;Gruppenimport;???;Andere;;;Gruppe: ; ; </v>
      </c>
      <c r="B29" s="6" t="s">
        <v>50</v>
      </c>
      <c r="C29" s="3">
        <f>Teilnehmerinnen!B45</f>
        <v>0</v>
      </c>
      <c r="D29" s="3">
        <f>Teilnehmerinnen!E45</f>
        <v>0</v>
      </c>
      <c r="E29" s="3">
        <f>Teilnehmerinnen!G45</f>
        <v>0</v>
      </c>
      <c r="F29" s="3">
        <f>Teilnehmerinnen!I45</f>
        <v>0</v>
      </c>
      <c r="G29" s="3">
        <f>Teilnehmerinnen!J45</f>
        <v>0</v>
      </c>
      <c r="H29" s="3" t="str">
        <f>IF(Teilnehmerinnen!L45&gt;" ",Teilnehmerinnen!L45,"")</f>
        <v/>
      </c>
      <c r="I29" s="3" t="str">
        <f>IF(Teilnehmerinnen!M45&gt;10000,YEAR(J29),IF(Teilnehmerinnen!M45&gt;1917,Teilnehmerinnen!M45,""))</f>
        <v/>
      </c>
      <c r="J29" s="3" t="str">
        <f>IF(Teilnehmerinnen!M45&gt;10000,Teilnehmerinnen!M45,"")</f>
        <v/>
      </c>
      <c r="K29" s="3" t="str">
        <f>IF(Teilnehmerinnen!N45="Running 5km",1,
IF(Teilnehmerinnen!N45="Running 10km",2,
IF(Teilnehmerinnen!N45="Walking 5km",5,
IF(Teilnehmerinnen!N45="Walking 15km",6,
IF(Teilnehmerinnen!N45="Nordic-Walking 5km",5,
IF(Teilnehmerinnen!N45="Nordic-Walking 15km",6,"???"))))))</f>
        <v>???</v>
      </c>
      <c r="L29" s="4">
        <f>IF(Teilnehmerinnen!O45&gt;" ",1,IF(Teilnehmerinnen!P45&gt;" ",2,IF(Teilnehmerinnen!Q45&gt;" ",5,IF(Teilnehmerinnen!R45&gt;" ",6,IF(Teilnehmerinnen!S45&gt;" ",5,IF(Teilnehmerinnen!T45&gt;" ",6,))))))</f>
        <v>0</v>
      </c>
      <c r="M29" s="5" t="str">
        <f>IF(Teilnehmerinnen!N45="Running 5km","",
IF(Teilnehmerinnen!N45="Running 10km","",
IF(Teilnehmerinnen!N45="Walking 5km",23,
IF(Teilnehmerinnen!N45="Walking 15km",223,
IF(Teilnehmerinnen!N45="Nordic-Walking 5km",24,
IF(Teilnehmerinnen!N45="Nordic-Walking 15km",224,"???"))))))</f>
        <v>???</v>
      </c>
      <c r="N29" s="5" t="str">
        <f>IF(Teilnehmerinnen!U45&gt;" ",Teilnehmerinnen!U45,"")</f>
        <v/>
      </c>
      <c r="O29" s="5">
        <f>Teilnehmerinnen!W45</f>
        <v>0</v>
      </c>
      <c r="P29" s="5" t="s">
        <v>28</v>
      </c>
      <c r="Q29" s="5" t="str">
        <f>IF(Teilnehmerinnen!K45&gt;" ",Teilnehmerinnen!K45,"")</f>
        <v/>
      </c>
      <c r="R29" s="5" t="s">
        <v>33</v>
      </c>
      <c r="S29" s="3" t="s">
        <v>36</v>
      </c>
      <c r="T29" s="3" t="s">
        <v>38</v>
      </c>
      <c r="U29" s="5" t="s">
        <v>47</v>
      </c>
      <c r="V29" s="5" t="str">
        <f>IF(Teilnehmerinnen!$B$3&gt;" ",Teilnehmerinnen!$B$3,"")</f>
        <v/>
      </c>
      <c r="W29" s="5" t="str">
        <f>IF(Teilnehmerinnen!V45&gt;" ",Teilnehmerinnen!V45,"")</f>
        <v/>
      </c>
      <c r="X29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30" spans="1:24">
      <c r="A30" s="13" t="str">
        <f t="shared" si="0"/>
        <v xml:space="preserve">0;0;0;0;0;;;;???;;0;F;;CH;angemeldet;Gruppenimport;???;Andere;;;Gruppe: ; ; </v>
      </c>
      <c r="B30" s="6" t="s">
        <v>50</v>
      </c>
      <c r="C30" s="3">
        <f>Teilnehmerinnen!B46</f>
        <v>0</v>
      </c>
      <c r="D30" s="3">
        <f>Teilnehmerinnen!E46</f>
        <v>0</v>
      </c>
      <c r="E30" s="3">
        <f>Teilnehmerinnen!G46</f>
        <v>0</v>
      </c>
      <c r="F30" s="3">
        <f>Teilnehmerinnen!I46</f>
        <v>0</v>
      </c>
      <c r="G30" s="3">
        <f>Teilnehmerinnen!J46</f>
        <v>0</v>
      </c>
      <c r="H30" s="3" t="str">
        <f>IF(Teilnehmerinnen!L46&gt;" ",Teilnehmerinnen!L46,"")</f>
        <v/>
      </c>
      <c r="I30" s="3" t="str">
        <f>IF(Teilnehmerinnen!M46&gt;10000,YEAR(J30),IF(Teilnehmerinnen!M46&gt;1917,Teilnehmerinnen!M46,""))</f>
        <v/>
      </c>
      <c r="J30" s="3" t="str">
        <f>IF(Teilnehmerinnen!M46&gt;10000,Teilnehmerinnen!M46,"")</f>
        <v/>
      </c>
      <c r="K30" s="3" t="str">
        <f>IF(Teilnehmerinnen!N46="Running 5km",1,
IF(Teilnehmerinnen!N46="Running 10km",2,
IF(Teilnehmerinnen!N46="Walking 5km",5,
IF(Teilnehmerinnen!N46="Walking 15km",6,
IF(Teilnehmerinnen!N46="Nordic-Walking 5km",5,
IF(Teilnehmerinnen!N46="Nordic-Walking 15km",6,"???"))))))</f>
        <v>???</v>
      </c>
      <c r="L30" s="4">
        <f>IF(Teilnehmerinnen!O46&gt;" ",1,IF(Teilnehmerinnen!P46&gt;" ",2,IF(Teilnehmerinnen!Q46&gt;" ",5,IF(Teilnehmerinnen!R46&gt;" ",6,IF(Teilnehmerinnen!S46&gt;" ",5,IF(Teilnehmerinnen!T46&gt;" ",6,))))))</f>
        <v>0</v>
      </c>
      <c r="M30" s="5" t="str">
        <f>IF(Teilnehmerinnen!N46="Running 5km","",
IF(Teilnehmerinnen!N46="Running 10km","",
IF(Teilnehmerinnen!N46="Walking 5km",23,
IF(Teilnehmerinnen!N46="Walking 15km",223,
IF(Teilnehmerinnen!N46="Nordic-Walking 5km",24,
IF(Teilnehmerinnen!N46="Nordic-Walking 15km",224,"???"))))))</f>
        <v>???</v>
      </c>
      <c r="N30" s="5" t="str">
        <f>IF(Teilnehmerinnen!U46&gt;" ",Teilnehmerinnen!U46,"")</f>
        <v/>
      </c>
      <c r="O30" s="5">
        <f>Teilnehmerinnen!W46</f>
        <v>0</v>
      </c>
      <c r="P30" s="5" t="s">
        <v>28</v>
      </c>
      <c r="Q30" s="5" t="str">
        <f>IF(Teilnehmerinnen!K46&gt;" ",Teilnehmerinnen!K46,"")</f>
        <v/>
      </c>
      <c r="R30" s="5" t="s">
        <v>33</v>
      </c>
      <c r="S30" s="3" t="s">
        <v>36</v>
      </c>
      <c r="T30" s="3" t="s">
        <v>38</v>
      </c>
      <c r="U30" s="5" t="s">
        <v>47</v>
      </c>
      <c r="V30" s="5" t="str">
        <f>IF(Teilnehmerinnen!$B$3&gt;" ",Teilnehmerinnen!$B$3,"")</f>
        <v/>
      </c>
      <c r="W30" s="5" t="str">
        <f>IF(Teilnehmerinnen!V46&gt;" ",Teilnehmerinnen!V46,"")</f>
        <v/>
      </c>
      <c r="X30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31" spans="1:24">
      <c r="A31" s="13" t="str">
        <f t="shared" si="0"/>
        <v xml:space="preserve">0;0;0;0;0;;;;???;;0;F;;CH;angemeldet;Gruppenimport;???;Andere;;;Gruppe: ; ; </v>
      </c>
      <c r="B31" s="6" t="s">
        <v>50</v>
      </c>
      <c r="C31" s="3">
        <f>Teilnehmerinnen!B47</f>
        <v>0</v>
      </c>
      <c r="D31" s="3">
        <f>Teilnehmerinnen!E47</f>
        <v>0</v>
      </c>
      <c r="E31" s="3">
        <f>Teilnehmerinnen!G47</f>
        <v>0</v>
      </c>
      <c r="F31" s="3">
        <f>Teilnehmerinnen!I47</f>
        <v>0</v>
      </c>
      <c r="G31" s="3">
        <f>Teilnehmerinnen!J47</f>
        <v>0</v>
      </c>
      <c r="H31" s="3" t="str">
        <f>IF(Teilnehmerinnen!L47&gt;" ",Teilnehmerinnen!L47,"")</f>
        <v/>
      </c>
      <c r="I31" s="3" t="str">
        <f>IF(Teilnehmerinnen!M47&gt;10000,YEAR(J31),IF(Teilnehmerinnen!M47&gt;1917,Teilnehmerinnen!M47,""))</f>
        <v/>
      </c>
      <c r="J31" s="3" t="str">
        <f>IF(Teilnehmerinnen!M47&gt;10000,Teilnehmerinnen!M47,"")</f>
        <v/>
      </c>
      <c r="K31" s="3" t="str">
        <f>IF(Teilnehmerinnen!N47="Running 5km",1,
IF(Teilnehmerinnen!N47="Running 10km",2,
IF(Teilnehmerinnen!N47="Walking 5km",5,
IF(Teilnehmerinnen!N47="Walking 15km",6,
IF(Teilnehmerinnen!N47="Nordic-Walking 5km",5,
IF(Teilnehmerinnen!N47="Nordic-Walking 15km",6,"???"))))))</f>
        <v>???</v>
      </c>
      <c r="L31" s="4">
        <f>IF(Teilnehmerinnen!O47&gt;" ",1,IF(Teilnehmerinnen!P47&gt;" ",2,IF(Teilnehmerinnen!Q47&gt;" ",5,IF(Teilnehmerinnen!R47&gt;" ",6,IF(Teilnehmerinnen!S47&gt;" ",5,IF(Teilnehmerinnen!T47&gt;" ",6,))))))</f>
        <v>0</v>
      </c>
      <c r="M31" s="5" t="str">
        <f>IF(Teilnehmerinnen!N47="Running 5km","",
IF(Teilnehmerinnen!N47="Running 10km","",
IF(Teilnehmerinnen!N47="Walking 5km",23,
IF(Teilnehmerinnen!N47="Walking 15km",223,
IF(Teilnehmerinnen!N47="Nordic-Walking 5km",24,
IF(Teilnehmerinnen!N47="Nordic-Walking 15km",224,"???"))))))</f>
        <v>???</v>
      </c>
      <c r="N31" s="5" t="str">
        <f>IF(Teilnehmerinnen!U47&gt;" ",Teilnehmerinnen!U47,"")</f>
        <v/>
      </c>
      <c r="O31" s="5">
        <f>Teilnehmerinnen!W47</f>
        <v>0</v>
      </c>
      <c r="P31" s="5" t="s">
        <v>28</v>
      </c>
      <c r="Q31" s="5" t="str">
        <f>IF(Teilnehmerinnen!K47&gt;" ",Teilnehmerinnen!K47,"")</f>
        <v/>
      </c>
      <c r="R31" s="5" t="s">
        <v>33</v>
      </c>
      <c r="S31" s="3" t="s">
        <v>36</v>
      </c>
      <c r="T31" s="3" t="s">
        <v>38</v>
      </c>
      <c r="U31" s="5" t="s">
        <v>47</v>
      </c>
      <c r="V31" s="5" t="str">
        <f>IF(Teilnehmerinnen!$B$3&gt;" ",Teilnehmerinnen!$B$3,"")</f>
        <v/>
      </c>
      <c r="W31" s="5" t="str">
        <f>IF(Teilnehmerinnen!V47&gt;" ",Teilnehmerinnen!V47,"")</f>
        <v/>
      </c>
      <c r="X31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32" spans="1:24">
      <c r="A32" s="13" t="str">
        <f t="shared" si="0"/>
        <v xml:space="preserve">0;0;0;0;0;;;;???;;0;F;;CH;angemeldet;Gruppenimport;???;Andere;;;Gruppe: ; ; </v>
      </c>
      <c r="B32" s="6" t="s">
        <v>50</v>
      </c>
      <c r="C32" s="3">
        <f>Teilnehmerinnen!B48</f>
        <v>0</v>
      </c>
      <c r="D32" s="3">
        <f>Teilnehmerinnen!E48</f>
        <v>0</v>
      </c>
      <c r="E32" s="3">
        <f>Teilnehmerinnen!G48</f>
        <v>0</v>
      </c>
      <c r="F32" s="3">
        <f>Teilnehmerinnen!I48</f>
        <v>0</v>
      </c>
      <c r="G32" s="3">
        <f>Teilnehmerinnen!J48</f>
        <v>0</v>
      </c>
      <c r="H32" s="3" t="str">
        <f>IF(Teilnehmerinnen!L48&gt;" ",Teilnehmerinnen!L48,"")</f>
        <v/>
      </c>
      <c r="I32" s="3" t="str">
        <f>IF(Teilnehmerinnen!M48&gt;10000,YEAR(J32),IF(Teilnehmerinnen!M48&gt;1917,Teilnehmerinnen!M48,""))</f>
        <v/>
      </c>
      <c r="J32" s="3" t="str">
        <f>IF(Teilnehmerinnen!M48&gt;10000,Teilnehmerinnen!M48,"")</f>
        <v/>
      </c>
      <c r="K32" s="3" t="str">
        <f>IF(Teilnehmerinnen!N48="Running 5km",1,
IF(Teilnehmerinnen!N48="Running 10km",2,
IF(Teilnehmerinnen!N48="Walking 5km",5,
IF(Teilnehmerinnen!N48="Walking 15km",6,
IF(Teilnehmerinnen!N48="Nordic-Walking 5km",5,
IF(Teilnehmerinnen!N48="Nordic-Walking 15km",6,"???"))))))</f>
        <v>???</v>
      </c>
      <c r="L32" s="4">
        <f>IF(Teilnehmerinnen!O48&gt;" ",1,IF(Teilnehmerinnen!P48&gt;" ",2,IF(Teilnehmerinnen!Q48&gt;" ",5,IF(Teilnehmerinnen!R48&gt;" ",6,IF(Teilnehmerinnen!S48&gt;" ",5,IF(Teilnehmerinnen!T48&gt;" ",6,))))))</f>
        <v>0</v>
      </c>
      <c r="M32" s="5" t="str">
        <f>IF(Teilnehmerinnen!N48="Running 5km","",
IF(Teilnehmerinnen!N48="Running 10km","",
IF(Teilnehmerinnen!N48="Walking 5km",23,
IF(Teilnehmerinnen!N48="Walking 15km",223,
IF(Teilnehmerinnen!N48="Nordic-Walking 5km",24,
IF(Teilnehmerinnen!N48="Nordic-Walking 15km",224,"???"))))))</f>
        <v>???</v>
      </c>
      <c r="N32" s="5" t="str">
        <f>IF(Teilnehmerinnen!U48&gt;" ",Teilnehmerinnen!U48,"")</f>
        <v/>
      </c>
      <c r="O32" s="5">
        <f>Teilnehmerinnen!W48</f>
        <v>0</v>
      </c>
      <c r="P32" s="5" t="s">
        <v>28</v>
      </c>
      <c r="Q32" s="5" t="str">
        <f>IF(Teilnehmerinnen!K48&gt;" ",Teilnehmerinnen!K48,"")</f>
        <v/>
      </c>
      <c r="R32" s="5" t="s">
        <v>33</v>
      </c>
      <c r="S32" s="3" t="s">
        <v>36</v>
      </c>
      <c r="T32" s="3" t="s">
        <v>38</v>
      </c>
      <c r="U32" s="5" t="s">
        <v>47</v>
      </c>
      <c r="V32" s="5" t="str">
        <f>IF(Teilnehmerinnen!$B$3&gt;" ",Teilnehmerinnen!$B$3,"")</f>
        <v/>
      </c>
      <c r="W32" s="5" t="str">
        <f>IF(Teilnehmerinnen!V48&gt;" ",Teilnehmerinnen!V48,"")</f>
        <v/>
      </c>
      <c r="X32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33" spans="1:24">
      <c r="A33" s="13" t="str">
        <f t="shared" si="0"/>
        <v xml:space="preserve">0;0;0;0;0;;;;???;;0;F;;CH;angemeldet;Gruppenimport;???;Andere;;;Gruppe: ; ; </v>
      </c>
      <c r="B33" s="6" t="s">
        <v>50</v>
      </c>
      <c r="C33" s="3">
        <f>Teilnehmerinnen!B49</f>
        <v>0</v>
      </c>
      <c r="D33" s="3">
        <f>Teilnehmerinnen!E49</f>
        <v>0</v>
      </c>
      <c r="E33" s="3">
        <f>Teilnehmerinnen!G49</f>
        <v>0</v>
      </c>
      <c r="F33" s="3">
        <f>Teilnehmerinnen!I49</f>
        <v>0</v>
      </c>
      <c r="G33" s="3">
        <f>Teilnehmerinnen!J49</f>
        <v>0</v>
      </c>
      <c r="H33" s="3" t="str">
        <f>IF(Teilnehmerinnen!L49&gt;" ",Teilnehmerinnen!L49,"")</f>
        <v/>
      </c>
      <c r="I33" s="3" t="str">
        <f>IF(Teilnehmerinnen!M49&gt;10000,YEAR(J33),IF(Teilnehmerinnen!M49&gt;1917,Teilnehmerinnen!M49,""))</f>
        <v/>
      </c>
      <c r="J33" s="3" t="str">
        <f>IF(Teilnehmerinnen!M49&gt;10000,Teilnehmerinnen!M49,"")</f>
        <v/>
      </c>
      <c r="K33" s="3" t="str">
        <f>IF(Teilnehmerinnen!N49="Running 5km",1,
IF(Teilnehmerinnen!N49="Running 10km",2,
IF(Teilnehmerinnen!N49="Walking 5km",5,
IF(Teilnehmerinnen!N49="Walking 15km",6,
IF(Teilnehmerinnen!N49="Nordic-Walking 5km",5,
IF(Teilnehmerinnen!N49="Nordic-Walking 15km",6,"???"))))))</f>
        <v>???</v>
      </c>
      <c r="L33" s="4">
        <f>IF(Teilnehmerinnen!O49&gt;" ",1,IF(Teilnehmerinnen!P49&gt;" ",2,IF(Teilnehmerinnen!Q49&gt;" ",5,IF(Teilnehmerinnen!R49&gt;" ",6,IF(Teilnehmerinnen!S49&gt;" ",5,IF(Teilnehmerinnen!T49&gt;" ",6,))))))</f>
        <v>0</v>
      </c>
      <c r="M33" s="5" t="str">
        <f>IF(Teilnehmerinnen!N49="Running 5km","",
IF(Teilnehmerinnen!N49="Running 10km","",
IF(Teilnehmerinnen!N49="Walking 5km",23,
IF(Teilnehmerinnen!N49="Walking 15km",223,
IF(Teilnehmerinnen!N49="Nordic-Walking 5km",24,
IF(Teilnehmerinnen!N49="Nordic-Walking 15km",224,"???"))))))</f>
        <v>???</v>
      </c>
      <c r="N33" s="5" t="str">
        <f>IF(Teilnehmerinnen!U49&gt;" ",Teilnehmerinnen!U49,"")</f>
        <v/>
      </c>
      <c r="O33" s="5">
        <f>Teilnehmerinnen!W49</f>
        <v>0</v>
      </c>
      <c r="P33" s="5" t="s">
        <v>28</v>
      </c>
      <c r="Q33" s="5" t="str">
        <f>IF(Teilnehmerinnen!K49&gt;" ",Teilnehmerinnen!K49,"")</f>
        <v/>
      </c>
      <c r="R33" s="5" t="s">
        <v>33</v>
      </c>
      <c r="S33" s="3" t="s">
        <v>36</v>
      </c>
      <c r="T33" s="3" t="s">
        <v>38</v>
      </c>
      <c r="U33" s="5" t="s">
        <v>47</v>
      </c>
      <c r="V33" s="5" t="str">
        <f>IF(Teilnehmerinnen!$B$3&gt;" ",Teilnehmerinnen!$B$3,"")</f>
        <v/>
      </c>
      <c r="W33" s="5" t="str">
        <f>IF(Teilnehmerinnen!V49&gt;" ",Teilnehmerinnen!V49,"")</f>
        <v/>
      </c>
      <c r="X33" s="5" t="str">
        <f>"Gruppe: "&amp;IF(Teilnehmerinnen!$B$3&gt;" ",Teilnehmerinnen!$B$3&amp;" - ","")&amp;Teilnehmerinnen!$J$3&amp;"; "&amp;Teilnehmerinnen!$J$5&amp;"; "&amp;Teilnehmerinnen!$J$4</f>
        <v xml:space="preserve">Gruppe: ; ; </v>
      </c>
    </row>
    <row r="35" spans="1:24">
      <c r="A35" s="14" t="str">
        <f>IF(Teilnehmerinnen!B50&gt;" ","ACHTUNG---- LISTE IST LAENGER!","")</f>
        <v/>
      </c>
    </row>
  </sheetData>
  <sheetProtection sheet="1" objects="1" scenarios="1" selectLockedCells="1" selectUnlockedCells="1"/>
  <phoneticPr fontId="0" type="noConversion"/>
  <pageMargins left="0.70000004768371582" right="0.70000004768371582" top="0.78740149736404419" bottom="0.78740149736404419" header="0.30000001192092896" footer="0.30000001192092896"/>
  <pageSetup paperSize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Teilnehmerinnen</vt:lpstr>
      <vt:lpstr>CSV</vt:lpstr>
      <vt:lpstr>Teilnehmerinnen!Druckbereich</vt:lpstr>
    </vt:vector>
  </TitlesOfParts>
  <Manager>michael.schild@trackmaxx.ch</Manager>
  <Company>TrackMaxx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Schweizer Frauenlauf Gruppenanmeldung</dc:title>
  <dc:creator>info@trackmaxx.ch</dc:creator>
  <cp:lastModifiedBy>Michael Schild</cp:lastModifiedBy>
  <cp:lastPrinted>2017-11-21T09:11:00Z</cp:lastPrinted>
  <dcterms:created xsi:type="dcterms:W3CDTF">2011-02-11T14:25:44Z</dcterms:created>
  <dcterms:modified xsi:type="dcterms:W3CDTF">2017-11-21T16:26:44Z</dcterms:modified>
</cp:coreProperties>
</file>